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ceu365-my.sharepoint.com/personal/nacemes_ceu_es/Documents/DATOS/Nuria/DOCENCIA/Trabajos fin de carrera/2021-22/Def/"/>
    </mc:Choice>
  </mc:AlternateContent>
  <xr:revisionPtr revIDLastSave="77" documentId="11_4EC78F2096FA6E7FC9A2CEE65645388B16B0D5C8" xr6:coauthVersionLast="47" xr6:coauthVersionMax="47" xr10:uidLastSave="{C0C13CAA-A3A0-4FB3-BA56-603EE7DAB90B}"/>
  <bookViews>
    <workbookView xWindow="-120" yWindow="-120" windowWidth="29040" windowHeight="15840" xr2:uid="{00000000-000D-0000-FFFF-FFFF00000000}"/>
  </bookViews>
  <sheets>
    <sheet name="End poi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I24" i="1"/>
  <c r="J24" i="1"/>
  <c r="L24" i="1"/>
  <c r="M24" i="1"/>
  <c r="C24" i="1"/>
  <c r="N23" i="1"/>
  <c r="N16" i="1"/>
  <c r="N17" i="1"/>
  <c r="N18" i="1"/>
  <c r="N19" i="1"/>
  <c r="N20" i="1"/>
  <c r="N21" i="1"/>
  <c r="N15" i="1"/>
  <c r="E13" i="1" l="1"/>
  <c r="F13" i="1" s="1"/>
  <c r="G13" i="1" s="1"/>
  <c r="H13" i="1" s="1"/>
  <c r="I13" i="1" s="1"/>
  <c r="J13" i="1" s="1"/>
  <c r="K13" i="1" s="1"/>
  <c r="C23" i="1"/>
  <c r="D23" i="1"/>
  <c r="E23" i="1"/>
  <c r="F23" i="1"/>
  <c r="G23" i="1"/>
  <c r="H23" i="1"/>
  <c r="H24" i="1" s="1"/>
  <c r="I23" i="1"/>
  <c r="J23" i="1"/>
  <c r="K23" i="1"/>
  <c r="K24" i="1" s="1"/>
  <c r="L23" i="1"/>
  <c r="M23" i="1"/>
  <c r="B23" i="1"/>
  <c r="C25" i="1" l="1"/>
</calcChain>
</file>

<file path=xl/sharedStrings.xml><?xml version="1.0" encoding="utf-8"?>
<sst xmlns="http://schemas.openxmlformats.org/spreadsheetml/2006/main" count="28" uniqueCount="25">
  <si>
    <t>User: USER</t>
  </si>
  <si>
    <t>Path: C:\Program Files (x86)\BMG\SPECTROstar Nano\User\Data\</t>
  </si>
  <si>
    <t>Test ID: 567</t>
  </si>
  <si>
    <t>Test Name: MTT toxicity</t>
  </si>
  <si>
    <t>Date: 29/06/2021</t>
  </si>
  <si>
    <t>Time: 14:44:48</t>
  </si>
  <si>
    <t>Absorbance</t>
  </si>
  <si>
    <t>Absorbance values are displayed as OD</t>
  </si>
  <si>
    <t>A</t>
  </si>
  <si>
    <t>B</t>
  </si>
  <si>
    <t>C</t>
  </si>
  <si>
    <t>D</t>
  </si>
  <si>
    <t>E</t>
  </si>
  <si>
    <t>F</t>
  </si>
  <si>
    <t>G</t>
  </si>
  <si>
    <t>H</t>
  </si>
  <si>
    <t>Average of all blanks used</t>
  </si>
  <si>
    <t>Raw 264.7</t>
  </si>
  <si>
    <t>12.000 células/pocillo</t>
  </si>
  <si>
    <t>&lt;Suero 1%</t>
  </si>
  <si>
    <t>Vid Roja desde 1 mg/mL diluciones 2/3</t>
  </si>
  <si>
    <t>C-</t>
  </si>
  <si>
    <t>C+</t>
  </si>
  <si>
    <t>Max inhibición: 81,52%</t>
  </si>
  <si>
    <t>media controles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</si>
</sst>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39BCB"/>
      <color rgb="FF396497"/>
      <color rgb="FF638FC5"/>
      <color rgb="FF4274B0"/>
      <color rgb="FF2E507A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MTT RAW 264.7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1CD-479C-B26B-EA9C9D035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1CD-479C-B26B-EA9C9D035D9E}"/>
              </c:ext>
            </c:extLst>
          </c:dPt>
          <c:dPt>
            <c:idx val="2"/>
            <c:invertIfNegative val="0"/>
            <c:bubble3D val="0"/>
            <c:spPr>
              <a:solidFill>
                <a:srgbClr val="2E507A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D1CD-479C-B26B-EA9C9D035D9E}"/>
              </c:ext>
            </c:extLst>
          </c:dPt>
          <c:dPt>
            <c:idx val="3"/>
            <c:invertIfNegative val="0"/>
            <c:bubble3D val="0"/>
            <c:spPr>
              <a:solidFill>
                <a:srgbClr val="396497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1CD-479C-B26B-EA9C9D035D9E}"/>
              </c:ext>
            </c:extLst>
          </c:dPt>
          <c:dPt>
            <c:idx val="4"/>
            <c:invertIfNegative val="0"/>
            <c:bubble3D val="0"/>
            <c:spPr>
              <a:solidFill>
                <a:srgbClr val="4274B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D1CD-479C-B26B-EA9C9D035D9E}"/>
              </c:ext>
            </c:extLst>
          </c:dPt>
          <c:dPt>
            <c:idx val="5"/>
            <c:invertIfNegative val="0"/>
            <c:bubble3D val="0"/>
            <c:spPr>
              <a:solidFill>
                <a:srgbClr val="739BC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1CD-479C-B26B-EA9C9D035D9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D1CD-479C-B26B-EA9C9D035D9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1CD-479C-B26B-EA9C9D035D9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D1CD-479C-B26B-EA9C9D035D9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1CD-479C-B26B-EA9C9D035D9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1CD-479C-B26B-EA9C9D035D9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1CD-479C-B26B-EA9C9D035D9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1CD-479C-B26B-EA9C9D035D9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1CD-479C-B26B-EA9C9D035D9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1CD-479C-B26B-EA9C9D035D9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1CD-479C-B26B-EA9C9D035D9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1CD-479C-B26B-EA9C9D035D9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1CD-479C-B26B-EA9C9D035D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'End point'!$C$28:$K$28</c:f>
              <c:strCache>
                <c:ptCount val="9"/>
                <c:pt idx="0">
                  <c:v>C+</c:v>
                </c:pt>
                <c:pt idx="1">
                  <c:v>250</c:v>
                </c:pt>
                <c:pt idx="2">
                  <c:v>166,67</c:v>
                </c:pt>
                <c:pt idx="3">
                  <c:v>111,11</c:v>
                </c:pt>
                <c:pt idx="4">
                  <c:v>74,07</c:v>
                </c:pt>
                <c:pt idx="5">
                  <c:v>49,38</c:v>
                </c:pt>
                <c:pt idx="6">
                  <c:v>32,92</c:v>
                </c:pt>
                <c:pt idx="7">
                  <c:v>21,95</c:v>
                </c:pt>
                <c:pt idx="8">
                  <c:v>14,63</c:v>
                </c:pt>
              </c:strCache>
            </c:strRef>
          </c:cat>
          <c:val>
            <c:numRef>
              <c:f>'End point'!$C$29:$K$29</c:f>
              <c:numCache>
                <c:formatCode>General</c:formatCode>
                <c:ptCount val="9"/>
                <c:pt idx="0">
                  <c:v>100</c:v>
                </c:pt>
                <c:pt idx="1">
                  <c:v>87.144784803271236</c:v>
                </c:pt>
                <c:pt idx="2">
                  <c:v>89.056972884091977</c:v>
                </c:pt>
                <c:pt idx="3">
                  <c:v>97.547087962936146</c:v>
                </c:pt>
                <c:pt idx="4">
                  <c:v>127.09676777188623</c:v>
                </c:pt>
                <c:pt idx="5">
                  <c:v>128.77949328300849</c:v>
                </c:pt>
                <c:pt idx="6">
                  <c:v>135.00047850594532</c:v>
                </c:pt>
                <c:pt idx="7">
                  <c:v>146.3206319444042</c:v>
                </c:pt>
                <c:pt idx="8">
                  <c:v>142.00090801325487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D-479C-B26B-EA9C9D035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4077736"/>
        <c:axId val="754083312"/>
        <c:axId val="0"/>
      </c:bar3DChart>
      <c:catAx>
        <c:axId val="754077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4083312"/>
        <c:crosses val="autoZero"/>
        <c:auto val="1"/>
        <c:lblAlgn val="ctr"/>
        <c:lblOffset val="100"/>
        <c:noMultiLvlLbl val="0"/>
      </c:catAx>
      <c:valAx>
        <c:axId val="75408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Growth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407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53974</xdr:colOff>
      <xdr:row>31</xdr:row>
      <xdr:rowOff>12700</xdr:rowOff>
    </xdr:from>
    <xdr:to>
      <xdr:col>14</xdr:col>
      <xdr:colOff>1314449</xdr:colOff>
      <xdr:row>45</xdr:row>
      <xdr:rowOff>177800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023E902-55B9-4CE8-8614-DAA0F25711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tabSelected="1" topLeftCell="A43" workbookViewId="0">
      <selection activeCell="J56" sqref="J56"/>
    </sheetView>
  </sheetViews>
  <sheetFormatPr baseColWidth="10" defaultColWidth="11.42578125" defaultRowHeight="15" x14ac:dyDescent="0.25"/>
  <cols>
    <col min="1" max="1" width="4.28515625" style="1" customWidth="1"/>
    <col min="2" max="14" width="11.42578125" style="1"/>
    <col min="15" max="15" width="30.7109375" style="1" customWidth="1"/>
    <col min="16" max="16384" width="11.42578125" style="1"/>
  </cols>
  <sheetData>
    <row r="2" spans="1:15" x14ac:dyDescent="0.25">
      <c r="G2" s="1" t="s">
        <v>17</v>
      </c>
      <c r="H2" s="1" t="s">
        <v>18</v>
      </c>
    </row>
    <row r="3" spans="1:15" x14ac:dyDescent="0.25">
      <c r="A3" s="1" t="s">
        <v>0</v>
      </c>
      <c r="G3" s="1" t="s">
        <v>19</v>
      </c>
      <c r="L3" s="1" t="s">
        <v>23</v>
      </c>
    </row>
    <row r="4" spans="1:15" x14ac:dyDescent="0.25">
      <c r="A4" s="1" t="s">
        <v>1</v>
      </c>
      <c r="H4" s="1" t="s">
        <v>20</v>
      </c>
    </row>
    <row r="5" spans="1:15" x14ac:dyDescent="0.25">
      <c r="A5" s="1" t="s">
        <v>2</v>
      </c>
    </row>
    <row r="6" spans="1:15" x14ac:dyDescent="0.25">
      <c r="A6" s="1" t="s">
        <v>3</v>
      </c>
    </row>
    <row r="7" spans="1:15" x14ac:dyDescent="0.25">
      <c r="A7" s="1" t="s">
        <v>4</v>
      </c>
    </row>
    <row r="8" spans="1:15" x14ac:dyDescent="0.25">
      <c r="A8" s="1" t="s">
        <v>5</v>
      </c>
    </row>
    <row r="9" spans="1:15" x14ac:dyDescent="0.25">
      <c r="A9" s="1" t="s">
        <v>6</v>
      </c>
      <c r="D9" s="1" t="s">
        <v>7</v>
      </c>
    </row>
    <row r="13" spans="1:15" x14ac:dyDescent="0.25">
      <c r="B13" s="1" t="s">
        <v>21</v>
      </c>
      <c r="C13" s="1" t="s">
        <v>22</v>
      </c>
      <c r="D13" s="1">
        <v>250</v>
      </c>
      <c r="E13" s="1">
        <f>(D13*2)/3</f>
        <v>166.66666666666666</v>
      </c>
      <c r="F13" s="1">
        <f t="shared" ref="F13:K13" si="0">(E13*2)/3</f>
        <v>111.1111111111111</v>
      </c>
      <c r="G13" s="1">
        <f t="shared" si="0"/>
        <v>74.074074074074062</v>
      </c>
      <c r="H13" s="1">
        <f t="shared" si="0"/>
        <v>49.382716049382708</v>
      </c>
      <c r="I13" s="1">
        <f t="shared" si="0"/>
        <v>32.92181069958847</v>
      </c>
      <c r="J13" s="1">
        <f t="shared" si="0"/>
        <v>21.947873799725645</v>
      </c>
      <c r="K13" s="1">
        <f t="shared" si="0"/>
        <v>14.631915866483764</v>
      </c>
      <c r="L13" s="1" t="s">
        <v>22</v>
      </c>
      <c r="M13" s="1" t="s">
        <v>22</v>
      </c>
      <c r="O13" s="2"/>
    </row>
    <row r="14" spans="1:15" x14ac:dyDescent="0.2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1" t="s">
        <v>24</v>
      </c>
      <c r="O14" s="4" t="s">
        <v>16</v>
      </c>
    </row>
    <row r="15" spans="1:15" x14ac:dyDescent="0.25">
      <c r="A15" s="3" t="s">
        <v>8</v>
      </c>
      <c r="B15" s="5">
        <v>-6.0000000000000001E-3</v>
      </c>
      <c r="C15" s="6">
        <v>0.54400000000000004</v>
      </c>
      <c r="D15" s="6">
        <v>0.41399999999999998</v>
      </c>
      <c r="E15" s="6">
        <v>0.34699999999999998</v>
      </c>
      <c r="F15" s="6">
        <v>0.54400000000000004</v>
      </c>
      <c r="G15" s="6">
        <v>0.59099999999999997</v>
      </c>
      <c r="H15" s="6">
        <v>0.53200000000000003</v>
      </c>
      <c r="I15" s="6">
        <v>0.63</v>
      </c>
      <c r="J15" s="6">
        <v>0.59399999999999997</v>
      </c>
      <c r="K15" s="6">
        <v>0.69499999999999995</v>
      </c>
      <c r="L15" s="6">
        <v>0.55400000000000005</v>
      </c>
      <c r="M15" s="7">
        <v>0.49</v>
      </c>
      <c r="N15" s="1">
        <f>AVERAGE(C15,L15,M15)</f>
        <v>0.52933333333333332</v>
      </c>
      <c r="O15" s="8"/>
    </row>
    <row r="16" spans="1:15" x14ac:dyDescent="0.25">
      <c r="A16" s="3" t="s">
        <v>9</v>
      </c>
      <c r="B16" s="9">
        <v>-1.0999999999999999E-2</v>
      </c>
      <c r="C16" s="10">
        <v>0.55700000000000005</v>
      </c>
      <c r="D16" s="10">
        <v>0.437</v>
      </c>
      <c r="E16" s="10">
        <v>0.47099999999999997</v>
      </c>
      <c r="F16" s="10">
        <v>0.40799999999999997</v>
      </c>
      <c r="G16" s="10">
        <v>0.70199999999999996</v>
      </c>
      <c r="H16" s="10">
        <v>0.63800000000000001</v>
      </c>
      <c r="I16" s="10">
        <v>0.73099999999999998</v>
      </c>
      <c r="J16" s="10">
        <v>0.72199999999999998</v>
      </c>
      <c r="K16" s="10">
        <v>0.67928571428571438</v>
      </c>
      <c r="L16" s="10">
        <v>0.34499999999999997</v>
      </c>
      <c r="M16" s="11">
        <v>0.41</v>
      </c>
      <c r="N16" s="1">
        <f t="shared" ref="N16:N21" si="1">AVERAGE(C16,L16,M16)</f>
        <v>0.43733333333333335</v>
      </c>
    </row>
    <row r="17" spans="1:14" x14ac:dyDescent="0.25">
      <c r="A17" s="3" t="s">
        <v>10</v>
      </c>
      <c r="B17" s="9">
        <v>-6.0000000000000001E-3</v>
      </c>
      <c r="C17" s="10">
        <v>0.433</v>
      </c>
      <c r="D17" s="10">
        <v>0.439</v>
      </c>
      <c r="E17" s="10">
        <v>0.38800000000000001</v>
      </c>
      <c r="F17" s="10">
        <v>0.51100000000000001</v>
      </c>
      <c r="G17" s="10">
        <v>0.52600000000000002</v>
      </c>
      <c r="H17" s="10">
        <v>0.67100000000000004</v>
      </c>
      <c r="I17" s="10">
        <v>0.60699999999999998</v>
      </c>
      <c r="J17" s="10">
        <v>0.79700000000000004</v>
      </c>
      <c r="K17" s="10">
        <v>0.68300000000000005</v>
      </c>
      <c r="L17" s="10">
        <v>0.51200000000000001</v>
      </c>
      <c r="M17" s="11">
        <v>0.436</v>
      </c>
      <c r="N17" s="1">
        <f t="shared" si="1"/>
        <v>0.46033333333333332</v>
      </c>
    </row>
    <row r="18" spans="1:14" x14ac:dyDescent="0.25">
      <c r="A18" s="3" t="s">
        <v>11</v>
      </c>
      <c r="B18" s="9">
        <v>-2E-3</v>
      </c>
      <c r="C18" s="6">
        <v>0.54400000000000004</v>
      </c>
      <c r="D18" s="10">
        <v>0.33</v>
      </c>
      <c r="E18" s="10">
        <v>0.36399999999999999</v>
      </c>
      <c r="F18" s="10">
        <v>0.443</v>
      </c>
      <c r="G18" s="10">
        <v>0.69799999999999995</v>
      </c>
      <c r="H18" s="10">
        <v>0.69299999999999995</v>
      </c>
      <c r="I18" s="10">
        <v>0.745</v>
      </c>
      <c r="J18" s="10">
        <v>0.76500000000000001</v>
      </c>
      <c r="K18" s="10">
        <v>0.66900000000000004</v>
      </c>
      <c r="L18" s="10">
        <v>0.45900000000000002</v>
      </c>
      <c r="M18" s="11">
        <v>0.501</v>
      </c>
      <c r="N18" s="1">
        <f t="shared" si="1"/>
        <v>0.5013333333333333</v>
      </c>
    </row>
    <row r="19" spans="1:14" x14ac:dyDescent="0.25">
      <c r="A19" s="3" t="s">
        <v>12</v>
      </c>
      <c r="B19" s="9">
        <v>1.2999999999999999E-2</v>
      </c>
      <c r="C19" s="10">
        <v>0.57799999999999996</v>
      </c>
      <c r="D19" s="10">
        <v>0.36599999999999999</v>
      </c>
      <c r="E19" s="10">
        <v>0.63400000000000001</v>
      </c>
      <c r="F19" s="10">
        <v>0.53600000000000003</v>
      </c>
      <c r="G19" s="10">
        <v>0.77</v>
      </c>
      <c r="H19" s="10">
        <v>0.66300000000000003</v>
      </c>
      <c r="I19" s="10">
        <v>0.622</v>
      </c>
      <c r="J19" s="10">
        <v>0.73699999999999999</v>
      </c>
      <c r="K19" s="10">
        <v>0.78100000000000003</v>
      </c>
      <c r="L19" s="10">
        <v>0.48699999999999999</v>
      </c>
      <c r="M19" s="11">
        <v>0.48399999999999999</v>
      </c>
      <c r="N19" s="1">
        <f t="shared" si="1"/>
        <v>0.51633333333333331</v>
      </c>
    </row>
    <row r="20" spans="1:14" x14ac:dyDescent="0.25">
      <c r="A20" s="3" t="s">
        <v>13</v>
      </c>
      <c r="B20" s="9">
        <v>8.9999999999999998E-4</v>
      </c>
      <c r="C20" s="10">
        <v>0.54500000000000004</v>
      </c>
      <c r="D20" s="10">
        <v>0.41599999999999998</v>
      </c>
      <c r="E20" s="10">
        <v>0.44700000000000001</v>
      </c>
      <c r="F20" s="10">
        <v>0.49099999999999999</v>
      </c>
      <c r="G20" s="10">
        <v>0.57099999999999995</v>
      </c>
      <c r="H20" s="10">
        <v>0.57599999999999996</v>
      </c>
      <c r="I20" s="10">
        <v>0.748</v>
      </c>
      <c r="J20" s="10">
        <v>0.67800000000000005</v>
      </c>
      <c r="K20" s="10">
        <v>0.68100000000000005</v>
      </c>
      <c r="L20" s="10">
        <v>0.42799999999999999</v>
      </c>
      <c r="M20" s="11">
        <v>0.36399999999999999</v>
      </c>
      <c r="N20" s="1">
        <f t="shared" si="1"/>
        <v>0.44566666666666671</v>
      </c>
    </row>
    <row r="21" spans="1:14" x14ac:dyDescent="0.25">
      <c r="A21" s="3" t="s">
        <v>14</v>
      </c>
      <c r="B21" s="9">
        <v>4.0000000000000001E-3</v>
      </c>
      <c r="C21" s="10">
        <v>0.69399999999999995</v>
      </c>
      <c r="D21" s="10">
        <v>0.45500000000000002</v>
      </c>
      <c r="E21" s="10">
        <v>0.46100000000000002</v>
      </c>
      <c r="F21" s="10">
        <v>0.498</v>
      </c>
      <c r="G21" s="10">
        <v>0.629</v>
      </c>
      <c r="H21" s="10">
        <v>0.63600000000000001</v>
      </c>
      <c r="I21" s="10">
        <v>0.68400000000000005</v>
      </c>
      <c r="J21" s="10">
        <v>0.71699999999999997</v>
      </c>
      <c r="K21" s="10">
        <v>0.70199999999999996</v>
      </c>
      <c r="L21" s="10">
        <v>0.51900000000000002</v>
      </c>
      <c r="M21" s="11">
        <v>0.443</v>
      </c>
      <c r="N21" s="1">
        <f t="shared" si="1"/>
        <v>0.55200000000000005</v>
      </c>
    </row>
    <row r="22" spans="1:14" x14ac:dyDescent="0.25">
      <c r="A22" s="3" t="s">
        <v>15</v>
      </c>
      <c r="B22" s="12">
        <v>-1E-3</v>
      </c>
      <c r="C22" s="13">
        <v>0.45800000000000002</v>
      </c>
      <c r="D22" s="13">
        <v>0.56100000000000005</v>
      </c>
      <c r="E22" s="13">
        <v>0.38100000000000001</v>
      </c>
      <c r="F22" s="13">
        <v>0.39500000000000002</v>
      </c>
      <c r="G22" s="13">
        <v>0.498</v>
      </c>
      <c r="H22" s="13">
        <v>0.64200000000000002</v>
      </c>
      <c r="I22" s="13">
        <v>0.52800000000000002</v>
      </c>
      <c r="J22" s="13">
        <v>0.72899999999999998</v>
      </c>
      <c r="K22" s="13">
        <v>0.67928571428571427</v>
      </c>
      <c r="L22" s="13">
        <v>0.35</v>
      </c>
      <c r="M22" s="14">
        <v>0.38200000000000001</v>
      </c>
      <c r="N22" s="1">
        <v>0.479875</v>
      </c>
    </row>
    <row r="23" spans="1:14" x14ac:dyDescent="0.25">
      <c r="B23" s="1">
        <f>AVERAGE(B15:B22)</f>
        <v>-1.0125000000000004E-3</v>
      </c>
      <c r="C23" s="1">
        <f t="shared" ref="C23:M23" si="2">AVERAGE(C15:C22)</f>
        <v>0.54412499999999997</v>
      </c>
      <c r="D23" s="1">
        <f t="shared" si="2"/>
        <v>0.42725000000000002</v>
      </c>
      <c r="E23" s="1">
        <f t="shared" si="2"/>
        <v>0.43662499999999993</v>
      </c>
      <c r="F23" s="1">
        <f t="shared" si="2"/>
        <v>0.47825000000000001</v>
      </c>
      <c r="G23" s="1">
        <f t="shared" si="2"/>
        <v>0.62312500000000004</v>
      </c>
      <c r="H23" s="1">
        <f t="shared" si="2"/>
        <v>0.63137500000000002</v>
      </c>
      <c r="I23" s="1">
        <f t="shared" si="2"/>
        <v>0.66187499999999999</v>
      </c>
      <c r="J23" s="1">
        <f t="shared" si="2"/>
        <v>0.71737499999999998</v>
      </c>
      <c r="K23" s="1">
        <f t="shared" si="2"/>
        <v>0.6961964285714286</v>
      </c>
      <c r="L23" s="1">
        <f t="shared" si="2"/>
        <v>0.45675000000000004</v>
      </c>
      <c r="M23" s="1">
        <f t="shared" si="2"/>
        <v>0.43874999999999997</v>
      </c>
      <c r="N23" s="1">
        <f>AVERAGE(N15:N22)</f>
        <v>0.49027604166666666</v>
      </c>
    </row>
    <row r="24" spans="1:14" x14ac:dyDescent="0.25">
      <c r="C24" s="1">
        <f>(C23*100)/0.49027604</f>
        <v>110.98339621083663</v>
      </c>
      <c r="D24" s="1">
        <f t="shared" ref="D24:M24" si="3">(D23*100)/0.49027604</f>
        <v>87.144784803271236</v>
      </c>
      <c r="E24" s="1">
        <f t="shared" si="3"/>
        <v>89.056972884091977</v>
      </c>
      <c r="F24" s="1">
        <f t="shared" si="3"/>
        <v>97.547087962936146</v>
      </c>
      <c r="G24" s="1">
        <f t="shared" si="3"/>
        <v>127.09676777188623</v>
      </c>
      <c r="H24" s="1">
        <f t="shared" si="3"/>
        <v>128.77949328300849</v>
      </c>
      <c r="I24" s="1">
        <f t="shared" si="3"/>
        <v>135.00047850594532</v>
      </c>
      <c r="J24" s="1">
        <f t="shared" si="3"/>
        <v>146.3206319444042</v>
      </c>
      <c r="K24" s="1">
        <f t="shared" si="3"/>
        <v>142.00090801325487</v>
      </c>
      <c r="L24" s="1">
        <f t="shared" si="3"/>
        <v>93.161803297587213</v>
      </c>
      <c r="M24" s="1">
        <f t="shared" si="3"/>
        <v>89.490402182411358</v>
      </c>
    </row>
    <row r="25" spans="1:14" x14ac:dyDescent="0.25">
      <c r="C25" s="1">
        <f>AVERAGE(C24,L24)</f>
        <v>102.07259975421192</v>
      </c>
    </row>
    <row r="28" spans="1:14" x14ac:dyDescent="0.25">
      <c r="C28" s="1" t="s">
        <v>22</v>
      </c>
      <c r="D28" s="1">
        <v>250</v>
      </c>
      <c r="E28" s="15">
        <v>166.66666666666666</v>
      </c>
      <c r="F28" s="15">
        <v>111.1111111111111</v>
      </c>
      <c r="G28" s="15">
        <v>74.074074074074062</v>
      </c>
      <c r="H28" s="15">
        <v>49.382716049382708</v>
      </c>
      <c r="I28" s="15">
        <v>32.92181069958847</v>
      </c>
      <c r="J28" s="15">
        <v>21.947873799725645</v>
      </c>
      <c r="K28" s="15">
        <v>14.631915866483764</v>
      </c>
    </row>
    <row r="29" spans="1:14" x14ac:dyDescent="0.25">
      <c r="C29" s="1">
        <v>100</v>
      </c>
      <c r="D29" s="1">
        <v>87.144784803271236</v>
      </c>
      <c r="E29" s="1">
        <v>89.056972884091977</v>
      </c>
      <c r="F29" s="1">
        <v>97.547087962936146</v>
      </c>
      <c r="G29" s="1">
        <v>127.09676777188623</v>
      </c>
      <c r="H29" s="1">
        <v>128.77949328300849</v>
      </c>
      <c r="I29" s="1">
        <v>135.00047850594532</v>
      </c>
      <c r="J29" s="1">
        <v>146.3206319444042</v>
      </c>
      <c r="K29" s="1">
        <v>142.00090801325487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D3002E1D809469CDEE097C99D9CBB" ma:contentTypeVersion="14" ma:contentTypeDescription="Crear nuevo documento." ma:contentTypeScope="" ma:versionID="f16c4fcbdb7bb6ca1d0a83a37210dad9">
  <xsd:schema xmlns:xsd="http://www.w3.org/2001/XMLSchema" xmlns:xs="http://www.w3.org/2001/XMLSchema" xmlns:p="http://schemas.microsoft.com/office/2006/metadata/properties" xmlns:ns3="c59349ad-2911-4787-989c-8dd943016e9e" xmlns:ns4="043ebcd3-9da5-4189-bb31-d16450608871" targetNamespace="http://schemas.microsoft.com/office/2006/metadata/properties" ma:root="true" ma:fieldsID="c63db43682ef29bf08a99fc415eba8c1" ns3:_="" ns4:_="">
    <xsd:import namespace="c59349ad-2911-4787-989c-8dd943016e9e"/>
    <xsd:import namespace="043ebcd3-9da5-4189-bb31-d164506088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349ad-2911-4787-989c-8dd943016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ebcd3-9da5-4189-bb31-d164506088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BF8EC7-5209-444D-8B89-943C9B093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3BF731-4E1C-4C57-A111-472A011DB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349ad-2911-4787-989c-8dd943016e9e"/>
    <ds:schemaRef ds:uri="043ebcd3-9da5-4189-bb31-d164506088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74BFBA-F365-4355-B8F9-512E37BAB88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3ebcd3-9da5-4189-bb31-d16450608871"/>
    <ds:schemaRef ds:uri="c59349ad-2911-4787-989c-8dd943016e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Acero de Mesa</dc:creator>
  <cp:lastModifiedBy>Nuria Acero de Mesa</cp:lastModifiedBy>
  <dcterms:created xsi:type="dcterms:W3CDTF">2021-06-29T13:37:57Z</dcterms:created>
  <dcterms:modified xsi:type="dcterms:W3CDTF">2024-05-23T07:49:03Z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0x010100047D3002E1D809469CDEE097C99D9CBB</vt:lpwstr>
  </property>
</Properties>
</file>