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3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eu365-my.sharepoint.com/personal/nacemes_ceu_es/Documents/DATOS/Nuria/Fitoterapia/Vitis vinifera/"/>
    </mc:Choice>
  </mc:AlternateContent>
  <xr:revisionPtr revIDLastSave="113" documentId="8_{D019B68A-9A6F-49A4-B1DF-78334D45A6AD}" xr6:coauthVersionLast="47" xr6:coauthVersionMax="47" xr10:uidLastSave="{A576172C-EBDF-4707-9969-EE70C0C1F045}"/>
  <bookViews>
    <workbookView xWindow="-120" yWindow="-120" windowWidth="29040" windowHeight="15840" activeTab="2" xr2:uid="{17914BB0-5741-4DA5-A1E9-3A1C2B503B88}"/>
  </bookViews>
  <sheets>
    <sheet name="Quercetina" sheetId="1" r:id="rId1"/>
    <sheet name="Hija de vid" sheetId="2" r:id="rId2"/>
    <sheet name="IC50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7" i="3" l="1"/>
  <c r="Q48" i="3"/>
  <c r="Q45" i="3"/>
  <c r="Q46" i="3"/>
  <c r="Q44" i="3"/>
  <c r="P65" i="3"/>
  <c r="P66" i="3"/>
  <c r="P67" i="3"/>
  <c r="P68" i="3"/>
  <c r="P64" i="3"/>
  <c r="O68" i="3"/>
  <c r="P48" i="3"/>
  <c r="R9" i="1"/>
  <c r="R7" i="1"/>
  <c r="R8" i="1"/>
  <c r="R6" i="1"/>
  <c r="R7" i="2"/>
  <c r="R8" i="2"/>
  <c r="R9" i="2"/>
  <c r="R6" i="2"/>
  <c r="C37" i="3"/>
  <c r="C36" i="3"/>
  <c r="B38" i="3"/>
  <c r="B37" i="3"/>
  <c r="Q40" i="3"/>
  <c r="Q39" i="3"/>
  <c r="R108" i="2"/>
  <c r="R107" i="2"/>
  <c r="P107" i="2"/>
  <c r="R106" i="2"/>
  <c r="R105" i="2"/>
  <c r="R104" i="2"/>
  <c r="P94" i="2"/>
  <c r="R93" i="2"/>
  <c r="R92" i="2"/>
  <c r="R91" i="2"/>
  <c r="P80" i="2"/>
  <c r="R79" i="2"/>
  <c r="R80" i="2" s="1"/>
  <c r="R78" i="2"/>
  <c r="R77" i="2"/>
  <c r="P65" i="2"/>
  <c r="R64" i="2"/>
  <c r="R63" i="2"/>
  <c r="R62" i="2"/>
  <c r="R51" i="2"/>
  <c r="P51" i="2"/>
  <c r="R50" i="2"/>
  <c r="R52" i="2" s="1"/>
  <c r="R49" i="2"/>
  <c r="R48" i="2"/>
  <c r="R38" i="2"/>
  <c r="P37" i="2"/>
  <c r="R36" i="2"/>
  <c r="R37" i="2" s="1"/>
  <c r="R35" i="2"/>
  <c r="R34" i="2"/>
  <c r="R25" i="2"/>
  <c r="R24" i="2"/>
  <c r="R22" i="2"/>
  <c r="R23" i="2"/>
  <c r="R21" i="2"/>
  <c r="P24" i="2"/>
  <c r="P9" i="2"/>
  <c r="P108" i="1"/>
  <c r="R107" i="1"/>
  <c r="R106" i="1"/>
  <c r="R105" i="1"/>
  <c r="P73" i="1"/>
  <c r="R72" i="1"/>
  <c r="R71" i="1"/>
  <c r="R70" i="1"/>
  <c r="R54" i="1"/>
  <c r="R55" i="1"/>
  <c r="R53" i="1"/>
  <c r="R57" i="1" s="1"/>
  <c r="R87" i="1"/>
  <c r="R88" i="1"/>
  <c r="R86" i="1"/>
  <c r="R38" i="1"/>
  <c r="R39" i="1"/>
  <c r="R37" i="1"/>
  <c r="R40" i="1" s="1"/>
  <c r="R20" i="1"/>
  <c r="R21" i="1"/>
  <c r="R19" i="1"/>
  <c r="P56" i="1"/>
  <c r="P89" i="1"/>
  <c r="P40" i="1"/>
  <c r="P22" i="1"/>
  <c r="P9" i="1"/>
  <c r="R94" i="2" l="1"/>
  <c r="R95" i="2"/>
  <c r="R81" i="2"/>
  <c r="R66" i="2"/>
  <c r="R65" i="2"/>
  <c r="R109" i="1"/>
  <c r="R108" i="1"/>
  <c r="R89" i="1"/>
  <c r="R56" i="1"/>
  <c r="R41" i="1"/>
  <c r="R23" i="1"/>
  <c r="R22" i="1"/>
  <c r="R73" i="1"/>
  <c r="R90" i="1"/>
  <c r="R74" i="1"/>
</calcChain>
</file>

<file path=xl/sharedStrings.xml><?xml version="1.0" encoding="utf-8"?>
<sst xmlns="http://schemas.openxmlformats.org/spreadsheetml/2006/main" count="37" uniqueCount="12">
  <si>
    <t>Pendientes</t>
  </si>
  <si>
    <t>% Inhib</t>
  </si>
  <si>
    <t>% Inhibición</t>
  </si>
  <si>
    <t>IC50 Qurecetina</t>
  </si>
  <si>
    <t>IC50 vid</t>
  </si>
  <si>
    <t xml:space="preserve">Control </t>
  </si>
  <si>
    <t>Hoja de vid</t>
  </si>
  <si>
    <t xml:space="preserve">ANOVA 1 Factor </t>
  </si>
  <si>
    <t>p&lt;0,001</t>
  </si>
  <si>
    <t>Diferencias entre todos</t>
  </si>
  <si>
    <t>Homog de varianzas test de Levene</t>
  </si>
  <si>
    <t xml:space="preserve">Post-hoc Bonferroni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</si>
</sst>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scheme val="minor"/>
    </font>
    <font>
      <sz val="11"/>
      <color theme="1"/>
      <name val="Abadi"/>
      <family val="2"/>
    </font>
    <font>
      <sz val="11"/>
      <color rgb="FF002060"/>
      <name val="Abadi"/>
      <family val="2"/>
    </font>
    <font>
      <b/>
      <sz val="11"/>
      <color rgb="FF002060"/>
      <name val="Abadi"/>
      <family val="2"/>
    </font>
    <font>
      <i/>
      <sz val="11"/>
      <color rgb="FF002060"/>
      <name val="Abadi"/>
      <family val="2"/>
    </font>
    <font>
      <sz val="11"/>
      <color theme="0" tint="-0.249977111117893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CDE5"/>
      <color rgb="FFDCE6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4036854768153986"/>
                  <c:y val="-0.216814304461942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Quercetina!$B$3:$B$11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Quercetina!$C$3:$C$11</c:f>
              <c:numCache>
                <c:formatCode>General</c:formatCode>
                <c:ptCount val="9"/>
                <c:pt idx="0">
                  <c:v>6.7000000000000004E-2</c:v>
                </c:pt>
                <c:pt idx="1">
                  <c:v>0.21099999999999999</c:v>
                </c:pt>
                <c:pt idx="2">
                  <c:v>0.318</c:v>
                </c:pt>
                <c:pt idx="3">
                  <c:v>0.42799999999999999</c:v>
                </c:pt>
                <c:pt idx="4">
                  <c:v>0.52900000000000003</c:v>
                </c:pt>
                <c:pt idx="5">
                  <c:v>0.63500000000000001</c:v>
                </c:pt>
                <c:pt idx="6">
                  <c:v>0.73399999999999999</c:v>
                </c:pt>
                <c:pt idx="7">
                  <c:v>0.82599999999999996</c:v>
                </c:pt>
                <c:pt idx="8">
                  <c:v>0.91400000000000003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95-4780-BD41-EF668A544AEC}"/>
            </c:ext>
          </c:extLst>
        </c:ser>
        <c:ser>
          <c:idx val="1"/>
          <c:order val="1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647965879265091"/>
                  <c:y val="-5.479440069991251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Quercetina!$B$3:$B$11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Quercetina!$D$3:$D$11</c:f>
              <c:numCache>
                <c:formatCode>General</c:formatCode>
                <c:ptCount val="9"/>
                <c:pt idx="0">
                  <c:v>0.13400000000000001</c:v>
                </c:pt>
                <c:pt idx="1">
                  <c:v>0.23100000000000001</c:v>
                </c:pt>
                <c:pt idx="2">
                  <c:v>0.34499999999999997</c:v>
                </c:pt>
                <c:pt idx="3">
                  <c:v>0.45</c:v>
                </c:pt>
                <c:pt idx="4">
                  <c:v>0.55600000000000005</c:v>
                </c:pt>
                <c:pt idx="5">
                  <c:v>0.66700000000000004</c:v>
                </c:pt>
                <c:pt idx="6">
                  <c:v>0.77300000000000002</c:v>
                </c:pt>
                <c:pt idx="7">
                  <c:v>0.86699999999999999</c:v>
                </c:pt>
                <c:pt idx="8">
                  <c:v>0.96099999999999997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C95-4780-BD41-EF668A544AEC}"/>
            </c:ext>
          </c:extLst>
        </c:ser>
        <c:ser>
          <c:idx val="2"/>
          <c:order val="2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181463254593176"/>
                  <c:y val="6.047317002041411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Quercetina!$B$3:$B$11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Quercetina!$E$3:$E$11</c:f>
              <c:numCache>
                <c:formatCode>General</c:formatCode>
                <c:ptCount val="9"/>
                <c:pt idx="0">
                  <c:v>0.127</c:v>
                </c:pt>
                <c:pt idx="1">
                  <c:v>0.24199999999999999</c:v>
                </c:pt>
                <c:pt idx="2">
                  <c:v>0.33600000000000002</c:v>
                </c:pt>
                <c:pt idx="3">
                  <c:v>0.44400000000000001</c:v>
                </c:pt>
                <c:pt idx="4">
                  <c:v>0.54500000000000004</c:v>
                </c:pt>
                <c:pt idx="5">
                  <c:v>0.64400000000000002</c:v>
                </c:pt>
                <c:pt idx="6">
                  <c:v>0.73399999999999999</c:v>
                </c:pt>
                <c:pt idx="7">
                  <c:v>0.82</c:v>
                </c:pt>
                <c:pt idx="8">
                  <c:v>0.90100000000000002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C95-4780-BD41-EF668A544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782792"/>
        <c:axId val="1105783512"/>
      </c:scatterChart>
      <c:valAx>
        <c:axId val="1105782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783512"/>
        <c:crosses val="autoZero"/>
        <c:crossBetween val="midCat"/>
      </c:valAx>
      <c:valAx>
        <c:axId val="1105783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7827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0,66 µg/mL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193523748776285"/>
                  <c:y val="-0.196525566519809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vid'!$B$31:$B$39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vid'!$C$31:$C$39</c:f>
              <c:numCache>
                <c:formatCode>General</c:formatCode>
                <c:ptCount val="9"/>
                <c:pt idx="0">
                  <c:v>0.18099999999999999</c:v>
                </c:pt>
                <c:pt idx="1">
                  <c:v>0.255</c:v>
                </c:pt>
                <c:pt idx="2">
                  <c:v>0.34499999999999997</c:v>
                </c:pt>
                <c:pt idx="3">
                  <c:v>0.43</c:v>
                </c:pt>
                <c:pt idx="4">
                  <c:v>0.51400000000000001</c:v>
                </c:pt>
                <c:pt idx="5">
                  <c:v>0.60199999999999998</c:v>
                </c:pt>
                <c:pt idx="6">
                  <c:v>0.69</c:v>
                </c:pt>
                <c:pt idx="7">
                  <c:v>0.77500000000000002</c:v>
                </c:pt>
                <c:pt idx="8">
                  <c:v>0.85899999999999999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054-47DD-95E4-DE363D671A87}"/>
            </c:ext>
          </c:extLst>
        </c:ser>
        <c:ser>
          <c:idx val="1"/>
          <c:order val="1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90585747427199"/>
                  <c:y val="-1.344486413204867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vid'!$B$31:$B$39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vid'!$D$31:$D$39</c:f>
              <c:numCache>
                <c:formatCode>General</c:formatCode>
                <c:ptCount val="9"/>
                <c:pt idx="0">
                  <c:v>0.17299999999999999</c:v>
                </c:pt>
                <c:pt idx="1">
                  <c:v>0.27100000000000002</c:v>
                </c:pt>
                <c:pt idx="2">
                  <c:v>0.34200000000000003</c:v>
                </c:pt>
                <c:pt idx="3">
                  <c:v>0.42799999999999999</c:v>
                </c:pt>
                <c:pt idx="4">
                  <c:v>0.51500000000000001</c:v>
                </c:pt>
                <c:pt idx="5">
                  <c:v>0.6</c:v>
                </c:pt>
                <c:pt idx="6">
                  <c:v>0.68500000000000005</c:v>
                </c:pt>
                <c:pt idx="7">
                  <c:v>0.76500000000000001</c:v>
                </c:pt>
                <c:pt idx="8">
                  <c:v>0.84099999999999997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054-47DD-95E4-DE363D671A87}"/>
            </c:ext>
          </c:extLst>
        </c:ser>
        <c:ser>
          <c:idx val="2"/>
          <c:order val="2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6993149012489245E-2"/>
                  <c:y val="-0.208999594549662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vid'!$B$31:$B$39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vid'!$E$31:$E$39</c:f>
              <c:numCache>
                <c:formatCode>General</c:formatCode>
                <c:ptCount val="9"/>
                <c:pt idx="0">
                  <c:v>0.16700000000000001</c:v>
                </c:pt>
                <c:pt idx="1">
                  <c:v>0.24199999999999999</c:v>
                </c:pt>
                <c:pt idx="2">
                  <c:v>0.32600000000000001</c:v>
                </c:pt>
                <c:pt idx="3">
                  <c:v>0.40899999999999997</c:v>
                </c:pt>
                <c:pt idx="4">
                  <c:v>0.499</c:v>
                </c:pt>
                <c:pt idx="5">
                  <c:v>0.58299999999999996</c:v>
                </c:pt>
                <c:pt idx="6">
                  <c:v>0.66800000000000004</c:v>
                </c:pt>
                <c:pt idx="7">
                  <c:v>0.748</c:v>
                </c:pt>
                <c:pt idx="8">
                  <c:v>0.82799999999999996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054-47DD-95E4-DE363D671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570560"/>
        <c:axId val="1105571280"/>
      </c:scatterChart>
      <c:valAx>
        <c:axId val="110557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571280"/>
        <c:crosses val="autoZero"/>
        <c:crossBetween val="midCat"/>
      </c:valAx>
      <c:valAx>
        <c:axId val="11055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57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0,99 µg/mL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193523748776285"/>
                  <c:y val="-0.196525566519809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vid'!$B$45:$B$53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vid'!$C$45:$C$53</c:f>
              <c:numCache>
                <c:formatCode>General</c:formatCode>
                <c:ptCount val="9"/>
                <c:pt idx="0">
                  <c:v>0.192</c:v>
                </c:pt>
                <c:pt idx="1">
                  <c:v>0.26600000000000001</c:v>
                </c:pt>
                <c:pt idx="2">
                  <c:v>0.33800000000000002</c:v>
                </c:pt>
                <c:pt idx="3">
                  <c:v>0.41299999999999998</c:v>
                </c:pt>
                <c:pt idx="4">
                  <c:v>0.48899999999999999</c:v>
                </c:pt>
                <c:pt idx="5">
                  <c:v>0.56299999999999994</c:v>
                </c:pt>
                <c:pt idx="6">
                  <c:v>0.63800000000000001</c:v>
                </c:pt>
                <c:pt idx="7">
                  <c:v>0.71099999999999997</c:v>
                </c:pt>
                <c:pt idx="8">
                  <c:v>0.78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CE3-413D-920B-F98CE01F49FE}"/>
            </c:ext>
          </c:extLst>
        </c:ser>
        <c:ser>
          <c:idx val="1"/>
          <c:order val="1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90585747427199"/>
                  <c:y val="-1.344486413204867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vid'!$B$45:$B$53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vid'!$D$45:$D$53</c:f>
              <c:numCache>
                <c:formatCode>General</c:formatCode>
                <c:ptCount val="9"/>
                <c:pt idx="0">
                  <c:v>0.21199999999999999</c:v>
                </c:pt>
                <c:pt idx="1">
                  <c:v>0.27100000000000002</c:v>
                </c:pt>
                <c:pt idx="2">
                  <c:v>0.33700000000000002</c:v>
                </c:pt>
                <c:pt idx="3">
                  <c:v>0.41</c:v>
                </c:pt>
                <c:pt idx="4">
                  <c:v>0.47699999999999998</c:v>
                </c:pt>
                <c:pt idx="5">
                  <c:v>0.55100000000000005</c:v>
                </c:pt>
                <c:pt idx="6">
                  <c:v>0.61599999999999999</c:v>
                </c:pt>
                <c:pt idx="7">
                  <c:v>0.68700000000000006</c:v>
                </c:pt>
                <c:pt idx="8">
                  <c:v>0.754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CE3-413D-920B-F98CE01F49FE}"/>
            </c:ext>
          </c:extLst>
        </c:ser>
        <c:ser>
          <c:idx val="2"/>
          <c:order val="2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6993149012489245E-2"/>
                  <c:y val="-0.208999594549662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vid'!$B$45:$B$53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vid'!$E$45:$E$53</c:f>
              <c:numCache>
                <c:formatCode>General</c:formatCode>
                <c:ptCount val="9"/>
                <c:pt idx="0">
                  <c:v>0.222</c:v>
                </c:pt>
                <c:pt idx="1">
                  <c:v>0.28599999999999998</c:v>
                </c:pt>
                <c:pt idx="2">
                  <c:v>0.34200000000000003</c:v>
                </c:pt>
                <c:pt idx="3">
                  <c:v>0.40600000000000003</c:v>
                </c:pt>
                <c:pt idx="4">
                  <c:v>0.47399999999999998</c:v>
                </c:pt>
                <c:pt idx="5">
                  <c:v>0.54300000000000004</c:v>
                </c:pt>
                <c:pt idx="6">
                  <c:v>0.60699999999999998</c:v>
                </c:pt>
                <c:pt idx="7">
                  <c:v>0.67100000000000004</c:v>
                </c:pt>
                <c:pt idx="8">
                  <c:v>0.73799999999999999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2CE3-413D-920B-F98CE01F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570560"/>
        <c:axId val="1105571280"/>
      </c:scatterChart>
      <c:valAx>
        <c:axId val="110557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571280"/>
        <c:crosses val="autoZero"/>
        <c:crossBetween val="midCat"/>
      </c:valAx>
      <c:valAx>
        <c:axId val="11055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57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1,48 µg/mL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193523748776285"/>
                  <c:y val="-0.196525566519809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vid'!$B$59:$B$67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vid'!$C$59:$C$67</c:f>
              <c:numCache>
                <c:formatCode>General</c:formatCode>
                <c:ptCount val="9"/>
                <c:pt idx="0">
                  <c:v>0.34</c:v>
                </c:pt>
                <c:pt idx="1">
                  <c:v>0.36899999999999999</c:v>
                </c:pt>
                <c:pt idx="2">
                  <c:v>0.42899999999999999</c:v>
                </c:pt>
                <c:pt idx="3">
                  <c:v>0.49099999999999999</c:v>
                </c:pt>
                <c:pt idx="4">
                  <c:v>0.56399999999999995</c:v>
                </c:pt>
                <c:pt idx="5">
                  <c:v>0.61499999999999999</c:v>
                </c:pt>
                <c:pt idx="6">
                  <c:v>0.69</c:v>
                </c:pt>
                <c:pt idx="7">
                  <c:v>0.73799999999999999</c:v>
                </c:pt>
                <c:pt idx="8">
                  <c:v>0.80200000000000005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E8-471D-8BC6-75DA7761AA19}"/>
            </c:ext>
          </c:extLst>
        </c:ser>
        <c:ser>
          <c:idx val="1"/>
          <c:order val="1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90585747427199"/>
                  <c:y val="-1.344486413204867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vid'!$B$59:$B$67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vid'!$D$59:$D$67</c:f>
              <c:numCache>
                <c:formatCode>General</c:formatCode>
                <c:ptCount val="9"/>
                <c:pt idx="0">
                  <c:v>0.42199999999999999</c:v>
                </c:pt>
                <c:pt idx="1">
                  <c:v>0.47699999999999998</c:v>
                </c:pt>
                <c:pt idx="2">
                  <c:v>0.52800000000000002</c:v>
                </c:pt>
                <c:pt idx="3">
                  <c:v>0.59099999999999997</c:v>
                </c:pt>
                <c:pt idx="4">
                  <c:v>0.64700000000000002</c:v>
                </c:pt>
                <c:pt idx="5">
                  <c:v>0.70699999999999996</c:v>
                </c:pt>
                <c:pt idx="6">
                  <c:v>0.76500000000000001</c:v>
                </c:pt>
                <c:pt idx="7">
                  <c:v>0.82599999999999996</c:v>
                </c:pt>
                <c:pt idx="8">
                  <c:v>0.88600000000000001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1E8-471D-8BC6-75DA7761AA19}"/>
            </c:ext>
          </c:extLst>
        </c:ser>
        <c:ser>
          <c:idx val="2"/>
          <c:order val="2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6993149012489245E-2"/>
                  <c:y val="-0.208999594549662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vid'!$B$59:$B$67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vid'!$E$59:$E$67</c:f>
              <c:numCache>
                <c:formatCode>General</c:formatCode>
                <c:ptCount val="9"/>
                <c:pt idx="2">
                  <c:v>0.52500000000000002</c:v>
                </c:pt>
                <c:pt idx="3">
                  <c:v>0.57399999999999995</c:v>
                </c:pt>
                <c:pt idx="4">
                  <c:v>0.627</c:v>
                </c:pt>
                <c:pt idx="5">
                  <c:v>0.68300000000000005</c:v>
                </c:pt>
                <c:pt idx="6">
                  <c:v>0.73399999999999999</c:v>
                </c:pt>
                <c:pt idx="7">
                  <c:v>0.78600000000000003</c:v>
                </c:pt>
                <c:pt idx="8">
                  <c:v>0.84299999999999997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1E8-471D-8BC6-75DA7761A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570560"/>
        <c:axId val="1105571280"/>
      </c:scatterChart>
      <c:valAx>
        <c:axId val="110557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571280"/>
        <c:crosses val="autoZero"/>
        <c:crossBetween val="midCat"/>
      </c:valAx>
      <c:valAx>
        <c:axId val="11055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57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2,2 µg/mL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193523748776285"/>
                  <c:y val="-0.196525566519809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vid'!$B$74:$B$82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vid'!$C$74:$C$82</c:f>
              <c:numCache>
                <c:formatCode>General</c:formatCode>
                <c:ptCount val="9"/>
                <c:pt idx="0">
                  <c:v>0.4</c:v>
                </c:pt>
                <c:pt idx="1">
                  <c:v>0.437</c:v>
                </c:pt>
                <c:pt idx="2">
                  <c:v>0.5</c:v>
                </c:pt>
                <c:pt idx="3">
                  <c:v>0.53700000000000003</c:v>
                </c:pt>
                <c:pt idx="4">
                  <c:v>0.56299999999999994</c:v>
                </c:pt>
                <c:pt idx="5">
                  <c:v>0.60799999999999998</c:v>
                </c:pt>
                <c:pt idx="6">
                  <c:v>0.66100000000000003</c:v>
                </c:pt>
                <c:pt idx="7">
                  <c:v>0.70099999999999996</c:v>
                </c:pt>
                <c:pt idx="8">
                  <c:v>0.74299999999999999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9FD-4AAD-AD2F-E5433D12563D}"/>
            </c:ext>
          </c:extLst>
        </c:ser>
        <c:ser>
          <c:idx val="1"/>
          <c:order val="1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90585747427199"/>
                  <c:y val="-1.344486413204867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vid'!$B$74:$B$82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vid'!$D$74:$D$82</c:f>
              <c:numCache>
                <c:formatCode>General</c:formatCode>
                <c:ptCount val="9"/>
                <c:pt idx="0">
                  <c:v>0.41499999999999998</c:v>
                </c:pt>
                <c:pt idx="1">
                  <c:v>0.45200000000000001</c:v>
                </c:pt>
                <c:pt idx="2">
                  <c:v>0.49099999999999999</c:v>
                </c:pt>
                <c:pt idx="3">
                  <c:v>0.53300000000000003</c:v>
                </c:pt>
                <c:pt idx="4">
                  <c:v>0.57099999999999995</c:v>
                </c:pt>
                <c:pt idx="5">
                  <c:v>0.61699999999999999</c:v>
                </c:pt>
                <c:pt idx="6">
                  <c:v>0.66</c:v>
                </c:pt>
                <c:pt idx="7">
                  <c:v>0.69899999999999995</c:v>
                </c:pt>
                <c:pt idx="8">
                  <c:v>0.74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9FD-4AAD-AD2F-E5433D12563D}"/>
            </c:ext>
          </c:extLst>
        </c:ser>
        <c:ser>
          <c:idx val="2"/>
          <c:order val="2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6993149012489245E-2"/>
                  <c:y val="-0.208999594549662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vid'!$B$74:$B$82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vid'!$E$74:$E$82</c:f>
              <c:numCache>
                <c:formatCode>General</c:formatCode>
                <c:ptCount val="9"/>
                <c:pt idx="0">
                  <c:v>0.40600000000000003</c:v>
                </c:pt>
                <c:pt idx="1">
                  <c:v>0.435</c:v>
                </c:pt>
                <c:pt idx="2">
                  <c:v>0.46800000000000003</c:v>
                </c:pt>
                <c:pt idx="3">
                  <c:v>0.50700000000000001</c:v>
                </c:pt>
                <c:pt idx="4">
                  <c:v>0.54500000000000004</c:v>
                </c:pt>
                <c:pt idx="5">
                  <c:v>0.58399999999999996</c:v>
                </c:pt>
                <c:pt idx="6">
                  <c:v>0.625</c:v>
                </c:pt>
                <c:pt idx="7">
                  <c:v>0.66500000000000004</c:v>
                </c:pt>
                <c:pt idx="8">
                  <c:v>0.70199999999999996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9FD-4AAD-AD2F-E5433D1256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570560"/>
        <c:axId val="1105571280"/>
      </c:scatterChart>
      <c:valAx>
        <c:axId val="110557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571280"/>
        <c:crosses val="autoZero"/>
        <c:crossBetween val="midCat"/>
      </c:valAx>
      <c:valAx>
        <c:axId val="11055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57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3,3µg/mL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193523748776285"/>
                  <c:y val="-0.196525566519809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vid'!$B$88:$B$96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vid'!$C$88:$C$96</c:f>
              <c:numCache>
                <c:formatCode>General</c:formatCode>
                <c:ptCount val="9"/>
                <c:pt idx="0">
                  <c:v>0.55800000000000005</c:v>
                </c:pt>
                <c:pt idx="1">
                  <c:v>0.59299999999999997</c:v>
                </c:pt>
                <c:pt idx="2">
                  <c:v>0.61299999999999999</c:v>
                </c:pt>
                <c:pt idx="3">
                  <c:v>0.64200000000000002</c:v>
                </c:pt>
                <c:pt idx="4">
                  <c:v>0.67300000000000004</c:v>
                </c:pt>
                <c:pt idx="5">
                  <c:v>0.70499999999999996</c:v>
                </c:pt>
                <c:pt idx="6">
                  <c:v>0.74099999999999999</c:v>
                </c:pt>
                <c:pt idx="7">
                  <c:v>0.77100000000000002</c:v>
                </c:pt>
                <c:pt idx="8">
                  <c:v>0.81699999999999995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1A-45FF-AB27-09C85332D249}"/>
            </c:ext>
          </c:extLst>
        </c:ser>
        <c:ser>
          <c:idx val="1"/>
          <c:order val="1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0655947058533068"/>
                  <c:y val="0.486473531388262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vid'!$B$88:$B$96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vid'!$D$88:$D$96</c:f>
              <c:numCache>
                <c:formatCode>General</c:formatCode>
                <c:ptCount val="9"/>
                <c:pt idx="0">
                  <c:v>0.83499999999999996</c:v>
                </c:pt>
                <c:pt idx="1">
                  <c:v>0.86699999999999999</c:v>
                </c:pt>
                <c:pt idx="2">
                  <c:v>0.89800000000000002</c:v>
                </c:pt>
                <c:pt idx="3">
                  <c:v>0.92800000000000005</c:v>
                </c:pt>
                <c:pt idx="4">
                  <c:v>0.96</c:v>
                </c:pt>
                <c:pt idx="5">
                  <c:v>0.99099999999999999</c:v>
                </c:pt>
                <c:pt idx="6">
                  <c:v>1.016</c:v>
                </c:pt>
                <c:pt idx="7">
                  <c:v>1.046</c:v>
                </c:pt>
                <c:pt idx="8">
                  <c:v>1.079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1A-45FF-AB27-09C85332D249}"/>
            </c:ext>
          </c:extLst>
        </c:ser>
        <c:ser>
          <c:idx val="2"/>
          <c:order val="2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1480742894756273E-2"/>
                  <c:y val="-0.362896757940536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vid'!$B$88:$B$96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vid'!$E$88:$E$96</c:f>
              <c:numCache>
                <c:formatCode>General</c:formatCode>
                <c:ptCount val="9"/>
                <c:pt idx="0">
                  <c:v>0.47399999999999998</c:v>
                </c:pt>
                <c:pt idx="1">
                  <c:v>0.50700000000000001</c:v>
                </c:pt>
                <c:pt idx="2">
                  <c:v>0.53400000000000003</c:v>
                </c:pt>
                <c:pt idx="3">
                  <c:v>0.55700000000000005</c:v>
                </c:pt>
                <c:pt idx="4">
                  <c:v>0.58399999999999996</c:v>
                </c:pt>
                <c:pt idx="5">
                  <c:v>0.60799999999999998</c:v>
                </c:pt>
                <c:pt idx="6">
                  <c:v>0.63300000000000001</c:v>
                </c:pt>
                <c:pt idx="7">
                  <c:v>0.65800000000000003</c:v>
                </c:pt>
                <c:pt idx="8">
                  <c:v>0.68200000000000005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51A-45FF-AB27-09C85332D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570560"/>
        <c:axId val="1105571280"/>
      </c:scatterChart>
      <c:valAx>
        <c:axId val="110557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571280"/>
        <c:crosses val="autoZero"/>
        <c:crossBetween val="midCat"/>
      </c:valAx>
      <c:valAx>
        <c:axId val="11055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57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5µg/mL</a:t>
            </a:r>
          </a:p>
        </c:rich>
      </c:tx>
      <c:layout>
        <c:manualLayout>
          <c:xMode val="edge"/>
          <c:yMode val="edge"/>
          <c:x val="0.39790723917842513"/>
          <c:y val="5.9391225905049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193523748776285"/>
                  <c:y val="-0.196525566519809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vid'!$B$101:$B$109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vid'!$C$101:$C$109</c:f>
              <c:numCache>
                <c:formatCode>General</c:formatCode>
                <c:ptCount val="9"/>
                <c:pt idx="0">
                  <c:v>1.139</c:v>
                </c:pt>
                <c:pt idx="1">
                  <c:v>1.1619999999999999</c:v>
                </c:pt>
                <c:pt idx="2">
                  <c:v>1.171</c:v>
                </c:pt>
                <c:pt idx="3">
                  <c:v>1.1619999999999999</c:v>
                </c:pt>
                <c:pt idx="4">
                  <c:v>1.1659999999999999</c:v>
                </c:pt>
                <c:pt idx="5">
                  <c:v>1.1739999999999999</c:v>
                </c:pt>
                <c:pt idx="6">
                  <c:v>1.1739999999999999</c:v>
                </c:pt>
                <c:pt idx="7">
                  <c:v>1.175</c:v>
                </c:pt>
                <c:pt idx="8">
                  <c:v>1.177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A6-4409-A915-49CD36E9F8DE}"/>
            </c:ext>
          </c:extLst>
        </c:ser>
        <c:ser>
          <c:idx val="1"/>
          <c:order val="1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25613646525648281"/>
                  <c:y val="0.3607413708523763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vid'!$B$101:$B$109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vid'!$D$101:$D$109</c:f>
              <c:numCache>
                <c:formatCode>General</c:formatCode>
                <c:ptCount val="9"/>
                <c:pt idx="0">
                  <c:v>1.1599999999999999</c:v>
                </c:pt>
                <c:pt idx="1">
                  <c:v>1.163</c:v>
                </c:pt>
                <c:pt idx="2">
                  <c:v>1.1679999999999999</c:v>
                </c:pt>
                <c:pt idx="3">
                  <c:v>1.1759999999999999</c:v>
                </c:pt>
                <c:pt idx="4">
                  <c:v>1.171</c:v>
                </c:pt>
                <c:pt idx="5">
                  <c:v>1.177</c:v>
                </c:pt>
                <c:pt idx="6">
                  <c:v>1.1759999999999999</c:v>
                </c:pt>
                <c:pt idx="7">
                  <c:v>1.1919999999999999</c:v>
                </c:pt>
                <c:pt idx="8">
                  <c:v>1.175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A6-4409-A915-49CD36E9F8DE}"/>
            </c:ext>
          </c:extLst>
        </c:ser>
        <c:ser>
          <c:idx val="2"/>
          <c:order val="2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2.1480742894756273E-2"/>
                  <c:y val="-0.362896757940536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vid'!$B$101:$B$109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vid'!$E$101:$E$109</c:f>
              <c:numCache>
                <c:formatCode>General</c:formatCode>
                <c:ptCount val="9"/>
                <c:pt idx="0">
                  <c:v>1.1910000000000001</c:v>
                </c:pt>
                <c:pt idx="1">
                  <c:v>1.1870000000000001</c:v>
                </c:pt>
                <c:pt idx="2">
                  <c:v>1.1850000000000001</c:v>
                </c:pt>
                <c:pt idx="3">
                  <c:v>1.1850000000000001</c:v>
                </c:pt>
                <c:pt idx="4">
                  <c:v>1.194</c:v>
                </c:pt>
                <c:pt idx="5">
                  <c:v>1.1910000000000001</c:v>
                </c:pt>
                <c:pt idx="6">
                  <c:v>1.19</c:v>
                </c:pt>
                <c:pt idx="7">
                  <c:v>1.19</c:v>
                </c:pt>
                <c:pt idx="8">
                  <c:v>1.1910000000000001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7A6-4409-A915-49CD36E9F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570560"/>
        <c:axId val="1105571280"/>
      </c:scatterChart>
      <c:valAx>
        <c:axId val="110557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571280"/>
        <c:crosses val="autoZero"/>
        <c:crossBetween val="midCat"/>
      </c:valAx>
      <c:valAx>
        <c:axId val="11055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57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3803937007874015"/>
          <c:y val="5.0925925925925923E-2"/>
          <c:w val="0.83140507436570432"/>
          <c:h val="0.6842665500145814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numRef>
              <c:f>'IC50'!$D$4:$D$11</c:f>
              <c:numCache>
                <c:formatCode>General</c:formatCode>
                <c:ptCount val="8"/>
                <c:pt idx="0">
                  <c:v>0.44</c:v>
                </c:pt>
                <c:pt idx="1">
                  <c:v>0.66</c:v>
                </c:pt>
                <c:pt idx="2">
                  <c:v>0.99</c:v>
                </c:pt>
                <c:pt idx="3">
                  <c:v>1.48</c:v>
                </c:pt>
                <c:pt idx="4">
                  <c:v>2.2000000000000002</c:v>
                </c:pt>
                <c:pt idx="5">
                  <c:v>3.3</c:v>
                </c:pt>
                <c:pt idx="6">
                  <c:v>5</c:v>
                </c:pt>
                <c:pt idx="7">
                  <c:v>10</c:v>
                </c:pt>
              </c:numCache>
            </c:numRef>
          </c:cat>
          <c:val>
            <c:numRef>
              <c:f>'IC50'!$E$4:$E$11</c:f>
              <c:numCache>
                <c:formatCode>General</c:formatCode>
                <c:ptCount val="8"/>
                <c:pt idx="2">
                  <c:v>38.603400000000001</c:v>
                </c:pt>
                <c:pt idx="3">
                  <c:v>53.075499999999998</c:v>
                </c:pt>
                <c:pt idx="4">
                  <c:v>60.923200000000001</c:v>
                </c:pt>
                <c:pt idx="5">
                  <c:v>69.130399999999995</c:v>
                </c:pt>
                <c:pt idx="6">
                  <c:v>78.870900000000006</c:v>
                </c:pt>
                <c:pt idx="7">
                  <c:v>93.441000000000003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Quercetin</c:v>
                </c15:tx>
              </c15:filteredSeriesTitle>
            </c:ext>
            <c:ext xmlns:c16="http://schemas.microsoft.com/office/drawing/2014/chart" uri="{C3380CC4-5D6E-409C-BE32-E72D297353CC}">
              <c16:uniqueId val="{00000000-E0C6-4353-AD5E-D99D740A8BF1}"/>
            </c:ext>
          </c:extLst>
        </c:ser>
        <c:ser>
          <c:idx val="1"/>
          <c:order val="1"/>
          <c:spPr>
            <a:solidFill>
              <a:srgbClr val="FFC000"/>
            </a:solidFill>
            <a:ln>
              <a:noFill/>
            </a:ln>
            <a:effectLst/>
            <a:sp3d/>
          </c:spPr>
          <c:invertIfNegative val="0"/>
          <c:cat>
            <c:numRef>
              <c:f>'IC50'!$D$4:$D$11</c:f>
              <c:numCache>
                <c:formatCode>General</c:formatCode>
                <c:ptCount val="8"/>
                <c:pt idx="0">
                  <c:v>0.44</c:v>
                </c:pt>
                <c:pt idx="1">
                  <c:v>0.66</c:v>
                </c:pt>
                <c:pt idx="2">
                  <c:v>0.99</c:v>
                </c:pt>
                <c:pt idx="3">
                  <c:v>1.48</c:v>
                </c:pt>
                <c:pt idx="4">
                  <c:v>2.2000000000000002</c:v>
                </c:pt>
                <c:pt idx="5">
                  <c:v>3.3</c:v>
                </c:pt>
                <c:pt idx="6">
                  <c:v>5</c:v>
                </c:pt>
                <c:pt idx="7">
                  <c:v>10</c:v>
                </c:pt>
              </c:numCache>
            </c:numRef>
          </c:cat>
          <c:val>
            <c:numRef>
              <c:f>'IC50'!$F$4:$F$11</c:f>
              <c:numCache>
                <c:formatCode>General</c:formatCode>
                <c:ptCount val="8"/>
                <c:pt idx="0">
                  <c:v>12.99</c:v>
                </c:pt>
                <c:pt idx="1">
                  <c:v>23.2346</c:v>
                </c:pt>
                <c:pt idx="2">
                  <c:v>37.037999999999997</c:v>
                </c:pt>
                <c:pt idx="3">
                  <c:v>47.987900000000003</c:v>
                </c:pt>
                <c:pt idx="4">
                  <c:v>63.128300000000003</c:v>
                </c:pt>
                <c:pt idx="5">
                  <c:v>73.500399999999999</c:v>
                </c:pt>
                <c:pt idx="6">
                  <c:v>97.9803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V. vinifera leaf extract</c:v>
                </c15:tx>
              </c15:filteredSeriesTitle>
            </c:ext>
            <c:ext xmlns:c16="http://schemas.microsoft.com/office/drawing/2014/chart" uri="{C3380CC4-5D6E-409C-BE32-E72D297353CC}">
              <c16:uniqueId val="{00000001-E0C6-4353-AD5E-D99D740A8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9371328"/>
        <c:axId val="1219372048"/>
        <c:axId val="0"/>
      </c:bar3DChart>
      <c:catAx>
        <c:axId val="1219371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µg/mL</a:t>
                </a:r>
              </a:p>
            </c:rich>
          </c:tx>
          <c:layout>
            <c:manualLayout>
              <c:xMode val="edge"/>
              <c:yMode val="edge"/>
              <c:x val="0.49415529308836403"/>
              <c:y val="0.811509915427238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19372048"/>
        <c:crosses val="autoZero"/>
        <c:auto val="1"/>
        <c:lblAlgn val="ctr"/>
        <c:lblOffset val="100"/>
        <c:noMultiLvlLbl val="0"/>
      </c:catAx>
      <c:valAx>
        <c:axId val="1219372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Lipoxygenase Inhibition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1937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699070428696413"/>
                  <c:y val="-0.117407407407407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'IC50'!$H$25:$H$29</c:f>
              <c:numCache>
                <c:formatCode>General</c:formatCode>
                <c:ptCount val="5"/>
                <c:pt idx="0">
                  <c:v>0.44</c:v>
                </c:pt>
                <c:pt idx="1">
                  <c:v>0.66</c:v>
                </c:pt>
                <c:pt idx="2">
                  <c:v>0.99</c:v>
                </c:pt>
                <c:pt idx="3">
                  <c:v>1.48</c:v>
                </c:pt>
                <c:pt idx="4">
                  <c:v>2.2000000000000002</c:v>
                </c:pt>
              </c:numCache>
            </c:numRef>
          </c:xVal>
          <c:yVal>
            <c:numRef>
              <c:f>'IC50'!$I$25:$I$29</c:f>
              <c:numCache>
                <c:formatCode>General</c:formatCode>
                <c:ptCount val="5"/>
                <c:pt idx="0">
                  <c:v>12.99</c:v>
                </c:pt>
                <c:pt idx="1">
                  <c:v>23.2346</c:v>
                </c:pt>
                <c:pt idx="2">
                  <c:v>37.037999999999997</c:v>
                </c:pt>
                <c:pt idx="3">
                  <c:v>47.987900000000003</c:v>
                </c:pt>
                <c:pt idx="4">
                  <c:v>63.128300000000003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30-4560-9251-C3EDB633016A}"/>
            </c:ext>
          </c:extLst>
        </c:ser>
        <c:ser>
          <c:idx val="1"/>
          <c:order val="1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37959317585302"/>
                  <c:y val="2.603528725575969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'IC50'!$H$25:$H$29</c:f>
              <c:numCache>
                <c:formatCode>General</c:formatCode>
                <c:ptCount val="5"/>
                <c:pt idx="0">
                  <c:v>0.44</c:v>
                </c:pt>
                <c:pt idx="1">
                  <c:v>0.66</c:v>
                </c:pt>
                <c:pt idx="2">
                  <c:v>0.99</c:v>
                </c:pt>
                <c:pt idx="3">
                  <c:v>1.48</c:v>
                </c:pt>
                <c:pt idx="4">
                  <c:v>2.2000000000000002</c:v>
                </c:pt>
              </c:numCache>
            </c:numRef>
          </c:xVal>
          <c:yVal>
            <c:numRef>
              <c:f>'IC50'!$J$25:$J$29</c:f>
              <c:numCache>
                <c:formatCode>General</c:formatCode>
                <c:ptCount val="5"/>
                <c:pt idx="0">
                  <c:v>10.888382687927109</c:v>
                </c:pt>
                <c:pt idx="1">
                  <c:v>22.050113895216398</c:v>
                </c:pt>
                <c:pt idx="2">
                  <c:v>32.619589977220954</c:v>
                </c:pt>
                <c:pt idx="3">
                  <c:v>45.330296127562647</c:v>
                </c:pt>
                <c:pt idx="4">
                  <c:v>61.184510250569481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030-4560-9251-C3EDB633016A}"/>
            </c:ext>
          </c:extLst>
        </c:ser>
        <c:ser>
          <c:idx val="2"/>
          <c:order val="2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004625984251968"/>
                  <c:y val="0.124794036162146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'IC50'!$H$25:$H$29</c:f>
              <c:numCache>
                <c:formatCode>General</c:formatCode>
                <c:ptCount val="5"/>
                <c:pt idx="0">
                  <c:v>0.44</c:v>
                </c:pt>
                <c:pt idx="1">
                  <c:v>0.66</c:v>
                </c:pt>
                <c:pt idx="2">
                  <c:v>0.99</c:v>
                </c:pt>
                <c:pt idx="3">
                  <c:v>1.48</c:v>
                </c:pt>
                <c:pt idx="4">
                  <c:v>2.2000000000000002</c:v>
                </c:pt>
              </c:numCache>
            </c:numRef>
          </c:xVal>
          <c:yVal>
            <c:numRef>
              <c:f>'IC50'!$K$25:$K$29</c:f>
              <c:numCache>
                <c:formatCode>General</c:formatCode>
                <c:ptCount val="5"/>
                <c:pt idx="0">
                  <c:v>13.62186788154898</c:v>
                </c:pt>
                <c:pt idx="1">
                  <c:v>23.872437357630979</c:v>
                </c:pt>
                <c:pt idx="2">
                  <c:v>37.494305239179958</c:v>
                </c:pt>
                <c:pt idx="3">
                  <c:v>46.970387243735765</c:v>
                </c:pt>
                <c:pt idx="4">
                  <c:v>62.596810933940773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030-4560-9251-C3EDB633016A}"/>
            </c:ext>
          </c:extLst>
        </c:ser>
        <c:ser>
          <c:idx val="3"/>
          <c:order val="3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004625984251968"/>
                  <c:y val="0.2634722222222222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'IC50'!$H$25:$H$29</c:f>
              <c:numCache>
                <c:formatCode>General</c:formatCode>
                <c:ptCount val="5"/>
                <c:pt idx="0">
                  <c:v>0.44</c:v>
                </c:pt>
                <c:pt idx="1">
                  <c:v>0.66</c:v>
                </c:pt>
                <c:pt idx="2">
                  <c:v>0.99</c:v>
                </c:pt>
                <c:pt idx="3">
                  <c:v>1.48</c:v>
                </c:pt>
                <c:pt idx="4">
                  <c:v>2.2000000000000002</c:v>
                </c:pt>
              </c:numCache>
            </c:numRef>
          </c:xVal>
          <c:yVal>
            <c:numRef>
              <c:f>'IC50'!$L$25:$L$29</c:f>
              <c:numCache>
                <c:formatCode>General</c:formatCode>
                <c:ptCount val="5"/>
                <c:pt idx="0">
                  <c:v>14.487471526195897</c:v>
                </c:pt>
                <c:pt idx="1">
                  <c:v>23.781321184510247</c:v>
                </c:pt>
                <c:pt idx="2">
                  <c:v>41.002277904328018</c:v>
                </c:pt>
                <c:pt idx="3">
                  <c:v>51.662870159453298</c:v>
                </c:pt>
                <c:pt idx="4">
                  <c:v>65.603644646924835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030-4560-9251-C3EDB6330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9326328"/>
        <c:axId val="1219329208"/>
      </c:scatterChart>
      <c:valAx>
        <c:axId val="1219326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19329208"/>
        <c:crosses val="autoZero"/>
        <c:crossBetween val="midCat"/>
      </c:valAx>
      <c:valAx>
        <c:axId val="1219329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19326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B9CDE5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EFB9-479A-931F-87DDE216F44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D77D-48FB-A643-70CCF3AE7A1B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D77D-48FB-A643-70CCF3AE7A1B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D77D-48FB-A643-70CCF3AE7A1B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D77D-48FB-A643-70CCF3AE7A1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D77D-48FB-A643-70CCF3AE7A1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77D-48FB-A643-70CCF3AE7A1B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D77D-48FB-A643-70CCF3AE7A1B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g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FB9-479A-931F-87DDE216F4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1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'IC50'!$E$43:$E$50</c:f>
                <c:numCache>
                  <c:formatCode>General</c:formatCode>
                  <c:ptCount val="8"/>
                  <c:pt idx="0">
                    <c:v>1.87859</c:v>
                  </c:pt>
                  <c:pt idx="1">
                    <c:v>1.0268299999999999</c:v>
                  </c:pt>
                  <c:pt idx="2">
                    <c:v>1.20987</c:v>
                  </c:pt>
                  <c:pt idx="3">
                    <c:v>3.28661</c:v>
                  </c:pt>
                  <c:pt idx="4">
                    <c:v>2.2570000000000001</c:v>
                  </c:pt>
                  <c:pt idx="5">
                    <c:v>2.85032</c:v>
                  </c:pt>
                  <c:pt idx="6">
                    <c:v>1.47367</c:v>
                  </c:pt>
                  <c:pt idx="7">
                    <c:v>0.80549999999999999</c:v>
                  </c:pt>
                </c:numCache>
              </c:numRef>
            </c:plus>
            <c:minus>
              <c:numRef>
                <c:f>'IC50'!$E$43:$E$50</c:f>
                <c:numCache>
                  <c:formatCode>General</c:formatCode>
                  <c:ptCount val="8"/>
                  <c:pt idx="0">
                    <c:v>1.87859</c:v>
                  </c:pt>
                  <c:pt idx="1">
                    <c:v>1.0268299999999999</c:v>
                  </c:pt>
                  <c:pt idx="2">
                    <c:v>1.20987</c:v>
                  </c:pt>
                  <c:pt idx="3">
                    <c:v>3.28661</c:v>
                  </c:pt>
                  <c:pt idx="4">
                    <c:v>2.2570000000000001</c:v>
                  </c:pt>
                  <c:pt idx="5">
                    <c:v>2.85032</c:v>
                  </c:pt>
                  <c:pt idx="6">
                    <c:v>1.47367</c:v>
                  </c:pt>
                  <c:pt idx="7">
                    <c:v>0.80549999999999999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errBars>
          <c:cat>
            <c:strRef>
              <c:f>'IC50'!$C$43:$C$50</c:f>
              <c:strCache>
                <c:ptCount val="8"/>
                <c:pt idx="0">
                  <c:v>0,44</c:v>
                </c:pt>
                <c:pt idx="1">
                  <c:v>0,66</c:v>
                </c:pt>
                <c:pt idx="2">
                  <c:v>0,99</c:v>
                </c:pt>
                <c:pt idx="3">
                  <c:v>1,48</c:v>
                </c:pt>
                <c:pt idx="4">
                  <c:v>2,2</c:v>
                </c:pt>
                <c:pt idx="5">
                  <c:v>3,3</c:v>
                </c:pt>
                <c:pt idx="6">
                  <c:v>5</c:v>
                </c:pt>
                <c:pt idx="7">
                  <c:v>Control </c:v>
                </c:pt>
              </c:strCache>
            </c:strRef>
          </c:cat>
          <c:val>
            <c:numRef>
              <c:f>'IC50'!$D$43:$D$50</c:f>
              <c:numCache>
                <c:formatCode>General</c:formatCode>
                <c:ptCount val="8"/>
                <c:pt idx="0">
                  <c:v>12.99</c:v>
                </c:pt>
                <c:pt idx="1">
                  <c:v>23.2346</c:v>
                </c:pt>
                <c:pt idx="2">
                  <c:v>37.037999999999997</c:v>
                </c:pt>
                <c:pt idx="3">
                  <c:v>47.987900000000003</c:v>
                </c:pt>
                <c:pt idx="4">
                  <c:v>63.128300000000003</c:v>
                </c:pt>
                <c:pt idx="5">
                  <c:v>73.500399999999999</c:v>
                </c:pt>
                <c:pt idx="6">
                  <c:v>97.9803</c:v>
                </c:pt>
                <c:pt idx="7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B9-479A-931F-87DDE216F44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219346488"/>
        <c:axId val="1219347568"/>
      </c:barChart>
      <c:catAx>
        <c:axId val="1219346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 b="1" i="1"/>
                  <a:t>V. vinifera </a:t>
                </a:r>
                <a:r>
                  <a:rPr lang="es-ES" b="1"/>
                  <a:t>leaf extract µg/mL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219347568"/>
        <c:crosses val="autoZero"/>
        <c:auto val="1"/>
        <c:lblAlgn val="ctr"/>
        <c:lblOffset val="100"/>
        <c:noMultiLvlLbl val="0"/>
      </c:catAx>
      <c:valAx>
        <c:axId val="121934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 b="1"/>
                  <a:t>Lipoxygenase Inhibition 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219346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1730555555555556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27959317585302"/>
                  <c:y val="-0.1531944444444444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'IC50'!$D$33:$D$37</c:f>
              <c:numCache>
                <c:formatCode>General</c:formatCode>
                <c:ptCount val="5"/>
                <c:pt idx="0">
                  <c:v>0.99</c:v>
                </c:pt>
                <c:pt idx="1">
                  <c:v>1.48</c:v>
                </c:pt>
                <c:pt idx="2">
                  <c:v>2.2000000000000002</c:v>
                </c:pt>
                <c:pt idx="3">
                  <c:v>3.3</c:v>
                </c:pt>
                <c:pt idx="4">
                  <c:v>5</c:v>
                </c:pt>
              </c:numCache>
            </c:numRef>
          </c:xVal>
          <c:yVal>
            <c:numRef>
              <c:f>'IC50'!$E$33:$E$37</c:f>
              <c:numCache>
                <c:formatCode>General</c:formatCode>
                <c:ptCount val="5"/>
                <c:pt idx="0">
                  <c:v>38.603400000000001</c:v>
                </c:pt>
                <c:pt idx="1">
                  <c:v>53.075499999999998</c:v>
                </c:pt>
                <c:pt idx="2">
                  <c:v>60.923200000000001</c:v>
                </c:pt>
                <c:pt idx="3">
                  <c:v>69.130399999999995</c:v>
                </c:pt>
                <c:pt idx="4">
                  <c:v>78.870900000000006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58E-4921-B7CA-EFA7ACFB5F9A}"/>
            </c:ext>
          </c:extLst>
        </c:ser>
        <c:ser>
          <c:idx val="1"/>
          <c:order val="1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212926509186353"/>
                  <c:y val="8.8425925925925929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'IC50'!$D$33:$D$37</c:f>
              <c:numCache>
                <c:formatCode>General</c:formatCode>
                <c:ptCount val="5"/>
                <c:pt idx="0">
                  <c:v>0.99</c:v>
                </c:pt>
                <c:pt idx="1">
                  <c:v>1.48</c:v>
                </c:pt>
                <c:pt idx="2">
                  <c:v>2.2000000000000002</c:v>
                </c:pt>
                <c:pt idx="3">
                  <c:v>3.3</c:v>
                </c:pt>
                <c:pt idx="4">
                  <c:v>5</c:v>
                </c:pt>
              </c:numCache>
            </c:numRef>
          </c:xVal>
          <c:yVal>
            <c:numRef>
              <c:f>'IC50'!$F$33:$F$37</c:f>
              <c:numCache>
                <c:formatCode>General</c:formatCode>
                <c:ptCount val="5"/>
                <c:pt idx="0">
                  <c:v>39.255996084189917</c:v>
                </c:pt>
                <c:pt idx="1">
                  <c:v>48.360254527655414</c:v>
                </c:pt>
                <c:pt idx="2">
                  <c:v>59.765051395007355</c:v>
                </c:pt>
                <c:pt idx="3">
                  <c:v>67.694566813509553</c:v>
                </c:pt>
                <c:pt idx="4">
                  <c:v>76.309348996573661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58E-4921-B7CA-EFA7ACFB5F9A}"/>
            </c:ext>
          </c:extLst>
        </c:ser>
        <c:ser>
          <c:idx val="2"/>
          <c:order val="2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21292650918635"/>
                  <c:y val="0.289368620589093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'IC50'!$D$33:$D$37</c:f>
              <c:numCache>
                <c:formatCode>General</c:formatCode>
                <c:ptCount val="5"/>
                <c:pt idx="0">
                  <c:v>0.99</c:v>
                </c:pt>
                <c:pt idx="1">
                  <c:v>1.48</c:v>
                </c:pt>
                <c:pt idx="2">
                  <c:v>2.2000000000000002</c:v>
                </c:pt>
                <c:pt idx="3">
                  <c:v>3.3</c:v>
                </c:pt>
                <c:pt idx="4">
                  <c:v>5</c:v>
                </c:pt>
              </c:numCache>
            </c:numRef>
          </c:xVal>
          <c:yVal>
            <c:numRef>
              <c:f>'IC50'!$G$33:$G$37</c:f>
              <c:numCache>
                <c:formatCode>General</c:formatCode>
                <c:ptCount val="5"/>
                <c:pt idx="0">
                  <c:v>37.151248164464036</c:v>
                </c:pt>
                <c:pt idx="1">
                  <c:v>51.590797846304461</c:v>
                </c:pt>
                <c:pt idx="2">
                  <c:v>61.869799314733243</c:v>
                </c:pt>
                <c:pt idx="3">
                  <c:v>68.135095447870782</c:v>
                </c:pt>
                <c:pt idx="4">
                  <c:v>77.679882525697508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58E-4921-B7CA-EFA7ACFB5F9A}"/>
            </c:ext>
          </c:extLst>
        </c:ser>
        <c:ser>
          <c:idx val="3"/>
          <c:order val="3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2870734908136481E-2"/>
                  <c:y val="0.240324074074074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'IC50'!$D$33:$D$37</c:f>
              <c:numCache>
                <c:formatCode>General</c:formatCode>
                <c:ptCount val="5"/>
                <c:pt idx="0">
                  <c:v>0.99</c:v>
                </c:pt>
                <c:pt idx="1">
                  <c:v>1.48</c:v>
                </c:pt>
                <c:pt idx="2">
                  <c:v>2.2000000000000002</c:v>
                </c:pt>
                <c:pt idx="3">
                  <c:v>3.3</c:v>
                </c:pt>
                <c:pt idx="4">
                  <c:v>5</c:v>
                </c:pt>
              </c:numCache>
            </c:numRef>
          </c:xVal>
          <c:yVal>
            <c:numRef>
              <c:f>'IC50'!$H$33:$H$37</c:f>
              <c:numCache>
                <c:formatCode>General</c:formatCode>
                <c:ptCount val="5"/>
                <c:pt idx="0">
                  <c:v>39.402838962310334</c:v>
                </c:pt>
                <c:pt idx="1">
                  <c:v>59.275575134605972</c:v>
                </c:pt>
                <c:pt idx="2">
                  <c:v>61.13558492413118</c:v>
                </c:pt>
                <c:pt idx="3">
                  <c:v>71.561429270680364</c:v>
                </c:pt>
                <c:pt idx="4">
                  <c:v>82.623592755751346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58E-4921-B7CA-EFA7ACFB5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224512"/>
        <c:axId val="1214225232"/>
      </c:scatterChart>
      <c:valAx>
        <c:axId val="12142245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14225232"/>
        <c:crosses val="autoZero"/>
        <c:crossBetween val="midCat"/>
      </c:valAx>
      <c:valAx>
        <c:axId val="121422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142245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0,99 µg/mL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370188101487314"/>
                  <c:y val="-0.2081616360454943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Quercetina!$B$19:$B$27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Quercetina!$C$19:$C$27</c:f>
              <c:numCache>
                <c:formatCode>General</c:formatCode>
                <c:ptCount val="9"/>
                <c:pt idx="0">
                  <c:v>0.224</c:v>
                </c:pt>
                <c:pt idx="1">
                  <c:v>0.27700000000000002</c:v>
                </c:pt>
                <c:pt idx="2">
                  <c:v>0.33800000000000002</c:v>
                </c:pt>
                <c:pt idx="3">
                  <c:v>0.40699999999999997</c:v>
                </c:pt>
                <c:pt idx="4">
                  <c:v>0.46500000000000002</c:v>
                </c:pt>
                <c:pt idx="5">
                  <c:v>0.52700000000000002</c:v>
                </c:pt>
                <c:pt idx="6">
                  <c:v>0.59199999999999997</c:v>
                </c:pt>
                <c:pt idx="7">
                  <c:v>0.65400000000000003</c:v>
                </c:pt>
                <c:pt idx="8">
                  <c:v>0.71499999999999997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25-4ACB-B39B-E49E8F28C7D5}"/>
            </c:ext>
          </c:extLst>
        </c:ser>
        <c:ser>
          <c:idx val="1"/>
          <c:order val="1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092410323709537"/>
                  <c:y val="-4.671296296296296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Quercetina!$B$19:$B$27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Quercetina!$D$19:$D$27</c:f>
              <c:numCache>
                <c:formatCode>General</c:formatCode>
                <c:ptCount val="9"/>
                <c:pt idx="0">
                  <c:v>0.29699999999999999</c:v>
                </c:pt>
                <c:pt idx="1">
                  <c:v>0.35499999999999998</c:v>
                </c:pt>
                <c:pt idx="2">
                  <c:v>0.42199999999999999</c:v>
                </c:pt>
                <c:pt idx="3">
                  <c:v>0.48599999999999999</c:v>
                </c:pt>
                <c:pt idx="4">
                  <c:v>0.55300000000000005</c:v>
                </c:pt>
                <c:pt idx="5">
                  <c:v>0.621</c:v>
                </c:pt>
                <c:pt idx="6">
                  <c:v>0.67900000000000005</c:v>
                </c:pt>
                <c:pt idx="7">
                  <c:v>0.74299999999999999</c:v>
                </c:pt>
                <c:pt idx="8">
                  <c:v>0.80700000000000005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225-4ACB-B39B-E49E8F28C7D5}"/>
            </c:ext>
          </c:extLst>
        </c:ser>
        <c:ser>
          <c:idx val="2"/>
          <c:order val="2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203521434820644"/>
                  <c:y val="7.828703703703704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Quercetina!$B$19:$B$27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Quercetina!$E$19:$E$27</c:f>
              <c:numCache>
                <c:formatCode>General</c:formatCode>
                <c:ptCount val="9"/>
                <c:pt idx="0">
                  <c:v>0.34</c:v>
                </c:pt>
                <c:pt idx="1">
                  <c:v>0.39600000000000002</c:v>
                </c:pt>
                <c:pt idx="2">
                  <c:v>0.45400000000000001</c:v>
                </c:pt>
                <c:pt idx="3">
                  <c:v>0.51600000000000001</c:v>
                </c:pt>
                <c:pt idx="4">
                  <c:v>0.57999999999999996</c:v>
                </c:pt>
                <c:pt idx="5">
                  <c:v>0.64400000000000002</c:v>
                </c:pt>
                <c:pt idx="6">
                  <c:v>0.70699999999999996</c:v>
                </c:pt>
                <c:pt idx="7">
                  <c:v>0.76900000000000002</c:v>
                </c:pt>
                <c:pt idx="8">
                  <c:v>0.83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225-4ACB-B39B-E49E8F28C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3012576"/>
        <c:axId val="1003011136"/>
      </c:scatterChart>
      <c:valAx>
        <c:axId val="1003012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03011136"/>
        <c:crosses val="autoZero"/>
        <c:crossBetween val="midCat"/>
      </c:valAx>
      <c:valAx>
        <c:axId val="100301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03012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89B-497B-8B82-1CF2A7F0FEA1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a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E89B-497B-8B82-1CF2A7F0FEA1}"/>
                </c:ext>
              </c:extLst>
            </c:dLbl>
            <c:dLbl>
              <c:idx val="1"/>
              <c:layout>
                <c:manualLayout>
                  <c:x val="-5.0925337632079971E-17"/>
                  <c:y val="-1.85185185185184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E89B-497B-8B82-1CF2A7F0FEA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c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E89B-497B-8B82-1CF2A7F0FEA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E89B-497B-8B82-1CF2A7F0FEA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e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E89B-497B-8B82-1CF2A7F0FEA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E89B-497B-8B82-1CF2A7F0FEA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f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E89B-497B-8B82-1CF2A7F0FE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1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both"/>
            <c:errValType val="cust"/>
            <c:noEndCap val="0"/>
            <c:plus>
              <c:numRef>
                <c:f>'IC50'!$D$60:$D$66</c:f>
                <c:numCache>
                  <c:formatCode>General</c:formatCode>
                  <c:ptCount val="7"/>
                  <c:pt idx="0">
                    <c:v>1.2597100000000001</c:v>
                  </c:pt>
                  <c:pt idx="1">
                    <c:v>5.6070900000000004</c:v>
                  </c:pt>
                  <c:pt idx="2">
                    <c:v>1.0682799999999999</c:v>
                  </c:pt>
                  <c:pt idx="3">
                    <c:v>2.11686</c:v>
                  </c:pt>
                  <c:pt idx="4">
                    <c:v>3.3213499999999998</c:v>
                  </c:pt>
                  <c:pt idx="5">
                    <c:v>1.8360300000000001</c:v>
                  </c:pt>
                  <c:pt idx="6">
                    <c:v>1.43</c:v>
                  </c:pt>
                </c:numCache>
              </c:numRef>
            </c:plus>
            <c:minus>
              <c:numRef>
                <c:f>'IC50'!$D$60:$D$66</c:f>
                <c:numCache>
                  <c:formatCode>General</c:formatCode>
                  <c:ptCount val="7"/>
                  <c:pt idx="0">
                    <c:v>1.2597100000000001</c:v>
                  </c:pt>
                  <c:pt idx="1">
                    <c:v>5.6070900000000004</c:v>
                  </c:pt>
                  <c:pt idx="2">
                    <c:v>1.0682799999999999</c:v>
                  </c:pt>
                  <c:pt idx="3">
                    <c:v>2.11686</c:v>
                  </c:pt>
                  <c:pt idx="4">
                    <c:v>3.3213499999999998</c:v>
                  </c:pt>
                  <c:pt idx="5">
                    <c:v>1.8360300000000001</c:v>
                  </c:pt>
                  <c:pt idx="6">
                    <c:v>1.43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bg1">
                    <a:lumMod val="65000"/>
                  </a:schemeClr>
                </a:solidFill>
                <a:round/>
              </a:ln>
              <a:effectLst/>
            </c:spPr>
          </c:errBars>
          <c:cat>
            <c:strRef>
              <c:f>'IC50'!$B$60:$B$66</c:f>
              <c:strCache>
                <c:ptCount val="7"/>
                <c:pt idx="0">
                  <c:v>0,99</c:v>
                </c:pt>
                <c:pt idx="1">
                  <c:v>1,48</c:v>
                </c:pt>
                <c:pt idx="2">
                  <c:v>2,2</c:v>
                </c:pt>
                <c:pt idx="3">
                  <c:v>3,3</c:v>
                </c:pt>
                <c:pt idx="4">
                  <c:v>5</c:v>
                </c:pt>
                <c:pt idx="5">
                  <c:v>10</c:v>
                </c:pt>
                <c:pt idx="6">
                  <c:v>Control </c:v>
                </c:pt>
              </c:strCache>
            </c:strRef>
          </c:cat>
          <c:val>
            <c:numRef>
              <c:f>'IC50'!$C$60:$C$66</c:f>
              <c:numCache>
                <c:formatCode>General</c:formatCode>
                <c:ptCount val="7"/>
                <c:pt idx="0">
                  <c:v>38.603400000000001</c:v>
                </c:pt>
                <c:pt idx="1">
                  <c:v>53.075499999999998</c:v>
                </c:pt>
                <c:pt idx="2">
                  <c:v>60.923200000000001</c:v>
                </c:pt>
                <c:pt idx="3">
                  <c:v>69.130399999999995</c:v>
                </c:pt>
                <c:pt idx="4">
                  <c:v>78.870900000000006</c:v>
                </c:pt>
                <c:pt idx="5">
                  <c:v>93.441000000000003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B-497B-8B82-1CF2A7F0FE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8149136"/>
        <c:axId val="1798144816"/>
      </c:barChart>
      <c:catAx>
        <c:axId val="1798149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ES" b="1"/>
                  <a:t>Quercetin µg/mL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E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798144816"/>
        <c:crosses val="autoZero"/>
        <c:auto val="1"/>
        <c:lblAlgn val="ctr"/>
        <c:lblOffset val="100"/>
        <c:noMultiLvlLbl val="0"/>
      </c:catAx>
      <c:valAx>
        <c:axId val="1798144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ES"/>
          </a:p>
        </c:txPr>
        <c:crossAx val="179814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1,48 µg/mL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359076990376197"/>
                  <c:y val="-0.124418926800816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Quercetina!$B$35:$B$43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Quercetina!$C$35:$C$43</c:f>
              <c:numCache>
                <c:formatCode>General</c:formatCode>
                <c:ptCount val="9"/>
                <c:pt idx="1">
                  <c:v>0.34300000000000003</c:v>
                </c:pt>
                <c:pt idx="2">
                  <c:v>0.39200000000000002</c:v>
                </c:pt>
                <c:pt idx="3">
                  <c:v>0.443</c:v>
                </c:pt>
                <c:pt idx="4">
                  <c:v>0.497</c:v>
                </c:pt>
                <c:pt idx="5">
                  <c:v>0.57899999999999996</c:v>
                </c:pt>
                <c:pt idx="6">
                  <c:v>0.60199999999999998</c:v>
                </c:pt>
                <c:pt idx="7">
                  <c:v>0.65800000000000003</c:v>
                </c:pt>
                <c:pt idx="8">
                  <c:v>0.70599999999999996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A6-4435-8F5C-87CA6F1EEE68}"/>
            </c:ext>
          </c:extLst>
        </c:ser>
        <c:ser>
          <c:idx val="1"/>
          <c:order val="1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036854768153981"/>
                  <c:y val="0.319853091280256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Quercetina!$B$35:$B$43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Quercetina!$D$35:$D$43</c:f>
              <c:numCache>
                <c:formatCode>General</c:formatCode>
                <c:ptCount val="9"/>
                <c:pt idx="0">
                  <c:v>0.29599999999999999</c:v>
                </c:pt>
                <c:pt idx="1">
                  <c:v>0.34599999999999997</c:v>
                </c:pt>
                <c:pt idx="2">
                  <c:v>0.39200000000000002</c:v>
                </c:pt>
                <c:pt idx="3">
                  <c:v>0.439</c:v>
                </c:pt>
                <c:pt idx="4">
                  <c:v>0.48899999999999999</c:v>
                </c:pt>
                <c:pt idx="5">
                  <c:v>0.53900000000000003</c:v>
                </c:pt>
                <c:pt idx="6">
                  <c:v>0.59199999999999997</c:v>
                </c:pt>
                <c:pt idx="7">
                  <c:v>0.64400000000000002</c:v>
                </c:pt>
                <c:pt idx="8">
                  <c:v>0.68899999999999995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6A6-4435-8F5C-87CA6F1EEE68}"/>
            </c:ext>
          </c:extLst>
        </c:ser>
        <c:ser>
          <c:idx val="2"/>
          <c:order val="2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3590769903762033E-2"/>
                  <c:y val="0.216846019247594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Quercetina!$B$35:$B$43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Quercetina!$E$35:$E$43</c:f>
              <c:numCache>
                <c:formatCode>General</c:formatCode>
                <c:ptCount val="9"/>
                <c:pt idx="0">
                  <c:v>0.33200000000000002</c:v>
                </c:pt>
                <c:pt idx="1">
                  <c:v>0.38200000000000001</c:v>
                </c:pt>
                <c:pt idx="2">
                  <c:v>0.40400000000000003</c:v>
                </c:pt>
                <c:pt idx="3">
                  <c:v>0.44400000000000001</c:v>
                </c:pt>
                <c:pt idx="4">
                  <c:v>0.49</c:v>
                </c:pt>
                <c:pt idx="5">
                  <c:v>0.53500000000000003</c:v>
                </c:pt>
                <c:pt idx="6">
                  <c:v>0.57999999999999996</c:v>
                </c:pt>
                <c:pt idx="7">
                  <c:v>0.621</c:v>
                </c:pt>
                <c:pt idx="8">
                  <c:v>0.66600000000000004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6A6-4435-8F5C-87CA6F1EE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195256"/>
        <c:axId val="1002201736"/>
      </c:scatterChart>
      <c:valAx>
        <c:axId val="1002195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02201736"/>
        <c:crosses val="autoZero"/>
        <c:crossBetween val="midCat"/>
      </c:valAx>
      <c:valAx>
        <c:axId val="10022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02195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5 µg/mL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359076990376197"/>
                  <c:y val="-0.124418926800816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Quercetina!$B$84:$B$92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Quercetina!$C$84:$C$92</c:f>
              <c:numCache>
                <c:formatCode>General</c:formatCode>
                <c:ptCount val="9"/>
                <c:pt idx="0">
                  <c:v>0.95</c:v>
                </c:pt>
                <c:pt idx="1">
                  <c:v>0.97399999999999998</c:v>
                </c:pt>
                <c:pt idx="2">
                  <c:v>0.997</c:v>
                </c:pt>
                <c:pt idx="3">
                  <c:v>1.022</c:v>
                </c:pt>
                <c:pt idx="4">
                  <c:v>1.044</c:v>
                </c:pt>
                <c:pt idx="5">
                  <c:v>1.069</c:v>
                </c:pt>
                <c:pt idx="6">
                  <c:v>1.095</c:v>
                </c:pt>
                <c:pt idx="7">
                  <c:v>1.1200000000000001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74B-4EB3-9893-D527AD1FF39D}"/>
            </c:ext>
          </c:extLst>
        </c:ser>
        <c:ser>
          <c:idx val="1"/>
          <c:order val="1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036854768153981"/>
                  <c:y val="0.319853091280256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Quercetina!$B$84:$B$92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Quercetina!$D$84:$D$92</c:f>
              <c:numCache>
                <c:formatCode>General</c:formatCode>
                <c:ptCount val="9"/>
                <c:pt idx="0">
                  <c:v>0.84599999999999997</c:v>
                </c:pt>
                <c:pt idx="1">
                  <c:v>0.871</c:v>
                </c:pt>
                <c:pt idx="2">
                  <c:v>0.90400000000000003</c:v>
                </c:pt>
                <c:pt idx="3">
                  <c:v>0.91500000000000004</c:v>
                </c:pt>
                <c:pt idx="4">
                  <c:v>0.93799999999999994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74B-4EB3-9893-D527AD1FF39D}"/>
            </c:ext>
          </c:extLst>
        </c:ser>
        <c:ser>
          <c:idx val="2"/>
          <c:order val="2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3590769903762033E-2"/>
                  <c:y val="0.216846019247594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Quercetina!$B$84:$B$92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Quercetina!$E$84:$E$92</c:f>
              <c:numCache>
                <c:formatCode>General</c:formatCode>
                <c:ptCount val="9"/>
                <c:pt idx="0">
                  <c:v>0.83399999999999996</c:v>
                </c:pt>
                <c:pt idx="1">
                  <c:v>0.85</c:v>
                </c:pt>
                <c:pt idx="2">
                  <c:v>0.86499999999999999</c:v>
                </c:pt>
                <c:pt idx="3">
                  <c:v>0.88500000000000001</c:v>
                </c:pt>
                <c:pt idx="4">
                  <c:v>0.90700000000000003</c:v>
                </c:pt>
                <c:pt idx="5">
                  <c:v>0.91900000000000004</c:v>
                </c:pt>
                <c:pt idx="6">
                  <c:v>0.93799999999999994</c:v>
                </c:pt>
                <c:pt idx="7">
                  <c:v>0.95799999999999996</c:v>
                </c:pt>
                <c:pt idx="8">
                  <c:v>0.97399999999999998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74B-4EB3-9893-D527AD1FF3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195256"/>
        <c:axId val="1002201736"/>
      </c:scatterChart>
      <c:valAx>
        <c:axId val="1002195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02201736"/>
        <c:crosses val="autoZero"/>
        <c:crossBetween val="midCat"/>
      </c:valAx>
      <c:valAx>
        <c:axId val="10022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02195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2,2 µg/mL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359076990376197"/>
                  <c:y val="-0.124418926800816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Quercetina!$B$51:$B$59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Quercetina!$C$51:$C$59</c:f>
              <c:numCache>
                <c:formatCode>General</c:formatCode>
                <c:ptCount val="9"/>
                <c:pt idx="0">
                  <c:v>0.379</c:v>
                </c:pt>
                <c:pt idx="1">
                  <c:v>0.40799999999999997</c:v>
                </c:pt>
                <c:pt idx="2">
                  <c:v>0.44800000000000001</c:v>
                </c:pt>
                <c:pt idx="3">
                  <c:v>0.49299999999999999</c:v>
                </c:pt>
                <c:pt idx="4">
                  <c:v>0.53100000000000003</c:v>
                </c:pt>
                <c:pt idx="5">
                  <c:v>0.57099999999999995</c:v>
                </c:pt>
                <c:pt idx="6">
                  <c:v>0.61599999999999999</c:v>
                </c:pt>
                <c:pt idx="7">
                  <c:v>0.66</c:v>
                </c:pt>
                <c:pt idx="8">
                  <c:v>0.70299999999999996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677-4FF0-947F-37FF9926483A}"/>
            </c:ext>
          </c:extLst>
        </c:ser>
        <c:ser>
          <c:idx val="1"/>
          <c:order val="1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036854768153981"/>
                  <c:y val="0.319853091280256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Quercetina!$B$51:$B$59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Quercetina!$D$51:$D$59</c:f>
              <c:numCache>
                <c:formatCode>General</c:formatCode>
                <c:ptCount val="9"/>
                <c:pt idx="0">
                  <c:v>0.443</c:v>
                </c:pt>
                <c:pt idx="1">
                  <c:v>0.46800000000000003</c:v>
                </c:pt>
                <c:pt idx="2">
                  <c:v>0.503</c:v>
                </c:pt>
                <c:pt idx="3">
                  <c:v>0.54300000000000004</c:v>
                </c:pt>
                <c:pt idx="4">
                  <c:v>0.58299999999999996</c:v>
                </c:pt>
                <c:pt idx="5">
                  <c:v>0.625</c:v>
                </c:pt>
                <c:pt idx="6">
                  <c:v>0.66500000000000004</c:v>
                </c:pt>
                <c:pt idx="7">
                  <c:v>0.70799999999999996</c:v>
                </c:pt>
                <c:pt idx="8">
                  <c:v>0.746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677-4FF0-947F-37FF9926483A}"/>
            </c:ext>
          </c:extLst>
        </c:ser>
        <c:ser>
          <c:idx val="2"/>
          <c:order val="2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3590769903762033E-2"/>
                  <c:y val="0.216846019247594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Quercetina!$B$51:$B$59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Quercetina!$E$51:$E$59</c:f>
              <c:numCache>
                <c:formatCode>General</c:formatCode>
                <c:ptCount val="9"/>
                <c:pt idx="0">
                  <c:v>0.51100000000000001</c:v>
                </c:pt>
                <c:pt idx="1">
                  <c:v>0.54100000000000004</c:v>
                </c:pt>
                <c:pt idx="2">
                  <c:v>0.57799999999999996</c:v>
                </c:pt>
                <c:pt idx="3">
                  <c:v>0.61599999999999999</c:v>
                </c:pt>
                <c:pt idx="4">
                  <c:v>0.66700000000000004</c:v>
                </c:pt>
                <c:pt idx="5">
                  <c:v>0.69899999999999995</c:v>
                </c:pt>
                <c:pt idx="6">
                  <c:v>0.74399999999999999</c:v>
                </c:pt>
                <c:pt idx="7">
                  <c:v>0.78300000000000003</c:v>
                </c:pt>
                <c:pt idx="8">
                  <c:v>0.82099999999999995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677-4FF0-947F-37FF992648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195256"/>
        <c:axId val="1002201736"/>
      </c:scatterChart>
      <c:valAx>
        <c:axId val="1002195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02201736"/>
        <c:crosses val="autoZero"/>
        <c:crossBetween val="midCat"/>
      </c:valAx>
      <c:valAx>
        <c:axId val="10022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02195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3,3 µg/mL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3359076990376197"/>
                  <c:y val="-0.1244189268008165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Quercetina!$B$68:$B$76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Quercetina!$C$68:$C$76</c:f>
              <c:numCache>
                <c:formatCode>General</c:formatCode>
                <c:ptCount val="9"/>
                <c:pt idx="0">
                  <c:v>0.55100000000000005</c:v>
                </c:pt>
                <c:pt idx="1">
                  <c:v>0.58599999999999997</c:v>
                </c:pt>
                <c:pt idx="2">
                  <c:v>0.60599999999999998</c:v>
                </c:pt>
                <c:pt idx="3">
                  <c:v>0.64</c:v>
                </c:pt>
                <c:pt idx="4">
                  <c:v>0.67300000000000004</c:v>
                </c:pt>
                <c:pt idx="5">
                  <c:v>0.70799999999999996</c:v>
                </c:pt>
                <c:pt idx="6">
                  <c:v>0.74099999999999999</c:v>
                </c:pt>
                <c:pt idx="7">
                  <c:v>0.78</c:v>
                </c:pt>
                <c:pt idx="8">
                  <c:v>0.81599999999999995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3BF-4B05-8F26-C8157010AEF6}"/>
            </c:ext>
          </c:extLst>
        </c:ser>
        <c:ser>
          <c:idx val="1"/>
          <c:order val="1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9036854768153981"/>
                  <c:y val="0.3198530912802566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Quercetina!$B$68:$B$76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Quercetina!$D$68:$D$76</c:f>
              <c:numCache>
                <c:formatCode>General</c:formatCode>
                <c:ptCount val="9"/>
                <c:pt idx="0">
                  <c:v>0.70299999999999996</c:v>
                </c:pt>
                <c:pt idx="1">
                  <c:v>0.73</c:v>
                </c:pt>
                <c:pt idx="2">
                  <c:v>0.75800000000000001</c:v>
                </c:pt>
                <c:pt idx="3">
                  <c:v>0.79200000000000004</c:v>
                </c:pt>
                <c:pt idx="4">
                  <c:v>0.82699999999999996</c:v>
                </c:pt>
                <c:pt idx="5">
                  <c:v>0.86099999999999999</c:v>
                </c:pt>
                <c:pt idx="6">
                  <c:v>0.89400000000000002</c:v>
                </c:pt>
                <c:pt idx="7">
                  <c:v>0.92600000000000005</c:v>
                </c:pt>
                <c:pt idx="8">
                  <c:v>0.95899999999999996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3BF-4B05-8F26-C8157010AEF6}"/>
            </c:ext>
          </c:extLst>
        </c:ser>
        <c:ser>
          <c:idx val="2"/>
          <c:order val="2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8.3590769903762033E-2"/>
                  <c:y val="0.2168460192475940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Quercetina!$B$68:$B$76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Quercetina!$E$68:$E$76</c:f>
              <c:numCache>
                <c:formatCode>General</c:formatCode>
                <c:ptCount val="9"/>
                <c:pt idx="0">
                  <c:v>0.65400000000000003</c:v>
                </c:pt>
                <c:pt idx="1">
                  <c:v>0.67700000000000005</c:v>
                </c:pt>
                <c:pt idx="2">
                  <c:v>0.70299999999999996</c:v>
                </c:pt>
                <c:pt idx="3">
                  <c:v>0.73</c:v>
                </c:pt>
                <c:pt idx="4">
                  <c:v>0.76</c:v>
                </c:pt>
                <c:pt idx="5">
                  <c:v>0.78900000000000003</c:v>
                </c:pt>
                <c:pt idx="6">
                  <c:v>0.82</c:v>
                </c:pt>
                <c:pt idx="7">
                  <c:v>0.85499999999999998</c:v>
                </c:pt>
                <c:pt idx="8">
                  <c:v>0.88300000000000001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3BF-4B05-8F26-C8157010AE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195256"/>
        <c:axId val="1002201736"/>
      </c:scatterChart>
      <c:valAx>
        <c:axId val="1002195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02201736"/>
        <c:crosses val="autoZero"/>
        <c:crossBetween val="midCat"/>
      </c:valAx>
      <c:valAx>
        <c:axId val="10022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02195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</a:rPr>
              <a:t>10 µg/mL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510914260717412"/>
                  <c:y val="-0.271566418780985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Quercetina!$B$103:$B$111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Quercetina!$C$103:$C$111</c:f>
              <c:numCache>
                <c:formatCode>General</c:formatCode>
                <c:ptCount val="9"/>
                <c:pt idx="0">
                  <c:v>1.3740000000000001</c:v>
                </c:pt>
                <c:pt idx="1">
                  <c:v>1.377</c:v>
                </c:pt>
                <c:pt idx="2">
                  <c:v>1.385</c:v>
                </c:pt>
                <c:pt idx="3">
                  <c:v>1.3959999999999999</c:v>
                </c:pt>
                <c:pt idx="4">
                  <c:v>1.4079999999999999</c:v>
                </c:pt>
                <c:pt idx="5">
                  <c:v>1.4059999999999999</c:v>
                </c:pt>
                <c:pt idx="6">
                  <c:v>1.4239999999999999</c:v>
                </c:pt>
                <c:pt idx="7">
                  <c:v>1.4379999999999999</c:v>
                </c:pt>
                <c:pt idx="8">
                  <c:v>1.4390000000000001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AFB-4015-8D0E-9AAA3D5FAE01}"/>
            </c:ext>
          </c:extLst>
        </c:ser>
        <c:ser>
          <c:idx val="1"/>
          <c:order val="1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0566469816272968"/>
                  <c:y val="0.2494243948673082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Quercetina!$B$103:$B$111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Quercetina!$D$103:$D$111</c:f>
              <c:numCache>
                <c:formatCode>General</c:formatCode>
                <c:ptCount val="9"/>
                <c:pt idx="0">
                  <c:v>1.4219999999999999</c:v>
                </c:pt>
                <c:pt idx="1">
                  <c:v>1.43</c:v>
                </c:pt>
                <c:pt idx="2">
                  <c:v>1.4330000000000001</c:v>
                </c:pt>
                <c:pt idx="3">
                  <c:v>1.44</c:v>
                </c:pt>
                <c:pt idx="4">
                  <c:v>1.4359999999999999</c:v>
                </c:pt>
                <c:pt idx="5">
                  <c:v>1.446</c:v>
                </c:pt>
                <c:pt idx="6">
                  <c:v>1.45</c:v>
                </c:pt>
                <c:pt idx="7">
                  <c:v>1.4710000000000001</c:v>
                </c:pt>
                <c:pt idx="8">
                  <c:v>1.4690000000000001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AFB-4015-8D0E-9AAA3D5FAE01}"/>
            </c:ext>
          </c:extLst>
        </c:ser>
        <c:ser>
          <c:idx val="2"/>
          <c:order val="2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2211307961504812"/>
                  <c:y val="0.319027777777777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Quercetina!$B$103:$B$111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Quercetina!$E$103:$E$111</c:f>
              <c:numCache>
                <c:formatCode>General</c:formatCode>
                <c:ptCount val="9"/>
                <c:pt idx="0">
                  <c:v>1.49</c:v>
                </c:pt>
                <c:pt idx="1">
                  <c:v>1.494</c:v>
                </c:pt>
                <c:pt idx="2">
                  <c:v>1.5049999999999999</c:v>
                </c:pt>
                <c:pt idx="3">
                  <c:v>1.5069999999999999</c:v>
                </c:pt>
                <c:pt idx="4">
                  <c:v>1.5</c:v>
                </c:pt>
                <c:pt idx="5">
                  <c:v>1.52</c:v>
                </c:pt>
                <c:pt idx="6">
                  <c:v>1.524</c:v>
                </c:pt>
                <c:pt idx="7">
                  <c:v>1.53</c:v>
                </c:pt>
                <c:pt idx="8">
                  <c:v>1.5309999999999999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AFB-4015-8D0E-9AAA3D5FAE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2195256"/>
        <c:axId val="1002201736"/>
      </c:scatterChart>
      <c:valAx>
        <c:axId val="1002195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02201736"/>
        <c:crosses val="autoZero"/>
        <c:crossBetween val="midCat"/>
      </c:valAx>
      <c:valAx>
        <c:axId val="10022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021952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CONTROL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193523748776285"/>
                  <c:y val="-0.196525566519809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vid'!$B$3:$B$11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vid'!$C$3:$C$11</c:f>
              <c:numCache>
                <c:formatCode>General</c:formatCode>
                <c:ptCount val="9"/>
                <c:pt idx="0">
                  <c:v>0.159</c:v>
                </c:pt>
                <c:pt idx="1">
                  <c:v>0.255</c:v>
                </c:pt>
                <c:pt idx="2">
                  <c:v>0.37</c:v>
                </c:pt>
                <c:pt idx="3">
                  <c:v>0.48499999999999999</c:v>
                </c:pt>
                <c:pt idx="4">
                  <c:v>0.60399999999999998</c:v>
                </c:pt>
                <c:pt idx="5">
                  <c:v>0.71499999999999997</c:v>
                </c:pt>
                <c:pt idx="6">
                  <c:v>0.82299999999999995</c:v>
                </c:pt>
                <c:pt idx="7">
                  <c:v>0.92700000000000005</c:v>
                </c:pt>
                <c:pt idx="8">
                  <c:v>1.032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99E-4191-B790-9A959CFF5D13}"/>
            </c:ext>
          </c:extLst>
        </c:ser>
        <c:ser>
          <c:idx val="1"/>
          <c:order val="1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90585747427199"/>
                  <c:y val="-1.344486413204867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vid'!$B$3:$B$11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vid'!$D$3:$D$11</c:f>
              <c:numCache>
                <c:formatCode>General</c:formatCode>
                <c:ptCount val="9"/>
                <c:pt idx="0">
                  <c:v>0.16400000000000001</c:v>
                </c:pt>
                <c:pt idx="1">
                  <c:v>0.26700000000000002</c:v>
                </c:pt>
                <c:pt idx="2">
                  <c:v>0.38400000000000001</c:v>
                </c:pt>
                <c:pt idx="3">
                  <c:v>0.495</c:v>
                </c:pt>
                <c:pt idx="4">
                  <c:v>0.61</c:v>
                </c:pt>
                <c:pt idx="5">
                  <c:v>0.72199999999999998</c:v>
                </c:pt>
                <c:pt idx="6">
                  <c:v>0.82699999999999996</c:v>
                </c:pt>
                <c:pt idx="7">
                  <c:v>0.92300000000000004</c:v>
                </c:pt>
                <c:pt idx="8">
                  <c:v>1.0229999999999999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99E-4191-B790-9A959CFF5D13}"/>
            </c:ext>
          </c:extLst>
        </c:ser>
        <c:ser>
          <c:idx val="2"/>
          <c:order val="2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6993149012489245E-2"/>
                  <c:y val="-0.208999594549662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vid'!$B$3:$B$11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vid'!$E$3:$E$11</c:f>
              <c:numCache>
                <c:formatCode>General</c:formatCode>
                <c:ptCount val="9"/>
                <c:pt idx="0">
                  <c:v>5.6000000000000001E-2</c:v>
                </c:pt>
                <c:pt idx="1">
                  <c:v>0.17799999999999999</c:v>
                </c:pt>
                <c:pt idx="2">
                  <c:v>0.29699999999999999</c:v>
                </c:pt>
                <c:pt idx="3">
                  <c:v>0.40899999999999997</c:v>
                </c:pt>
                <c:pt idx="4">
                  <c:v>0.52400000000000002</c:v>
                </c:pt>
                <c:pt idx="5">
                  <c:v>0.63</c:v>
                </c:pt>
                <c:pt idx="6">
                  <c:v>0.73899999999999999</c:v>
                </c:pt>
                <c:pt idx="7">
                  <c:v>0.83799999999999997</c:v>
                </c:pt>
                <c:pt idx="8">
                  <c:v>0.93300000000000005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99E-4191-B790-9A959CFF5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570560"/>
        <c:axId val="1105571280"/>
      </c:scatterChart>
      <c:valAx>
        <c:axId val="110557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571280"/>
        <c:crosses val="autoZero"/>
        <c:crossBetween val="midCat"/>
      </c:valAx>
      <c:valAx>
        <c:axId val="11055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570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0,44 µg/mL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8193523748776285"/>
                  <c:y val="-0.1965255665198097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vid'!$B$18:$B$26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vid'!$C$18:$C$26</c:f>
              <c:numCache>
                <c:formatCode>General</c:formatCode>
                <c:ptCount val="9"/>
                <c:pt idx="0">
                  <c:v>0.10299999999999999</c:v>
                </c:pt>
                <c:pt idx="1">
                  <c:v>0.193</c:v>
                </c:pt>
                <c:pt idx="2">
                  <c:v>0.29199999999999998</c:v>
                </c:pt>
                <c:pt idx="3">
                  <c:v>0.39300000000000002</c:v>
                </c:pt>
                <c:pt idx="4">
                  <c:v>0.49399999999999999</c:v>
                </c:pt>
                <c:pt idx="5">
                  <c:v>0.59599999999999997</c:v>
                </c:pt>
                <c:pt idx="6">
                  <c:v>0.69599999999999995</c:v>
                </c:pt>
                <c:pt idx="7">
                  <c:v>0.78</c:v>
                </c:pt>
                <c:pt idx="8">
                  <c:v>0.877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60E-4110-AD31-109F6D48E3B6}"/>
            </c:ext>
          </c:extLst>
        </c:ser>
        <c:ser>
          <c:idx val="1"/>
          <c:order val="1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790585747427199"/>
                  <c:y val="-1.3444864132048674E-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vid'!$B$18:$B$26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vid'!$D$18:$D$26</c:f>
              <c:numCache>
                <c:formatCode>General</c:formatCode>
                <c:ptCount val="9"/>
                <c:pt idx="0">
                  <c:v>9.1999999999999998E-2</c:v>
                </c:pt>
                <c:pt idx="1">
                  <c:v>0.186</c:v>
                </c:pt>
                <c:pt idx="2">
                  <c:v>0.28000000000000003</c:v>
                </c:pt>
                <c:pt idx="3">
                  <c:v>0.375</c:v>
                </c:pt>
                <c:pt idx="4">
                  <c:v>0.47599999999999998</c:v>
                </c:pt>
                <c:pt idx="5">
                  <c:v>0.56999999999999995</c:v>
                </c:pt>
                <c:pt idx="6">
                  <c:v>0.66500000000000004</c:v>
                </c:pt>
                <c:pt idx="7">
                  <c:v>0.75800000000000001</c:v>
                </c:pt>
                <c:pt idx="8">
                  <c:v>0.84399999999999997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60E-4110-AD31-109F6D48E3B6}"/>
            </c:ext>
          </c:extLst>
        </c:ser>
        <c:ser>
          <c:idx val="2"/>
          <c:order val="2"/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6993149012489245E-2"/>
                  <c:y val="-0.2089995945496625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'Hija de vid'!$B$18:$B$26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'Hija de vid'!$E$18:$E$26</c:f>
              <c:numCache>
                <c:formatCode>General</c:formatCode>
                <c:ptCount val="9"/>
                <c:pt idx="0">
                  <c:v>8.7999999999999995E-2</c:v>
                </c:pt>
                <c:pt idx="1">
                  <c:v>0.184</c:v>
                </c:pt>
                <c:pt idx="2">
                  <c:v>0.28100000000000003</c:v>
                </c:pt>
                <c:pt idx="3">
                  <c:v>0.373</c:v>
                </c:pt>
                <c:pt idx="4">
                  <c:v>0.46899999999999997</c:v>
                </c:pt>
                <c:pt idx="5">
                  <c:v>0.56200000000000006</c:v>
                </c:pt>
                <c:pt idx="6">
                  <c:v>0.65600000000000003</c:v>
                </c:pt>
                <c:pt idx="7">
                  <c:v>0.74299999999999999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60E-4110-AD31-109F6D48E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5570560"/>
        <c:axId val="1105571280"/>
      </c:scatterChart>
      <c:valAx>
        <c:axId val="110557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571280"/>
        <c:crosses val="autoZero"/>
        <c:crossBetween val="midCat"/>
      </c:valAx>
      <c:valAx>
        <c:axId val="1105571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1055705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.xml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1</xdr:row>
      <xdr:rowOff>147637</xdr:rowOff>
    </xdr:from>
    <xdr:to>
      <xdr:col>13</xdr:col>
      <xdr:colOff>466725</xdr:colOff>
      <xdr:row>16</xdr:row>
      <xdr:rowOff>33337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8E155E3-B5F1-F46D-D503-F5FFBAE597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500062</xdr:colOff>
      <xdr:row>17</xdr:row>
      <xdr:rowOff>61912</xdr:rowOff>
    </xdr:from>
    <xdr:to>
      <xdr:col>13</xdr:col>
      <xdr:colOff>500062</xdr:colOff>
      <xdr:row>31</xdr:row>
      <xdr:rowOff>138112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D584C08-8A60-428A-39B0-B8BBCCB5F2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604837</xdr:colOff>
      <xdr:row>33</xdr:row>
      <xdr:rowOff>100012</xdr:rowOff>
    </xdr:from>
    <xdr:to>
      <xdr:col>13</xdr:col>
      <xdr:colOff>604837</xdr:colOff>
      <xdr:row>47</xdr:row>
      <xdr:rowOff>176212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8C7428C-0C17-B7F4-7398-9B988087AB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604837</xdr:colOff>
      <xdr:row>82</xdr:row>
      <xdr:rowOff>100012</xdr:rowOff>
    </xdr:from>
    <xdr:to>
      <xdr:col>13</xdr:col>
      <xdr:colOff>604837</xdr:colOff>
      <xdr:row>96</xdr:row>
      <xdr:rowOff>176212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6E393CE-41B5-4AD4-96BD-14D196198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604837</xdr:colOff>
      <xdr:row>49</xdr:row>
      <xdr:rowOff>100012</xdr:rowOff>
    </xdr:from>
    <xdr:to>
      <xdr:col>13</xdr:col>
      <xdr:colOff>604837</xdr:colOff>
      <xdr:row>63</xdr:row>
      <xdr:rowOff>176212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8F5F7A7-1831-481C-86B7-5228B8B92D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604837</xdr:colOff>
      <xdr:row>66</xdr:row>
      <xdr:rowOff>100012</xdr:rowOff>
    </xdr:from>
    <xdr:to>
      <xdr:col>13</xdr:col>
      <xdr:colOff>604837</xdr:colOff>
      <xdr:row>80</xdr:row>
      <xdr:rowOff>176212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BA4544B8-C495-436C-A18A-488C11A634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604837</xdr:colOff>
      <xdr:row>101</xdr:row>
      <xdr:rowOff>100012</xdr:rowOff>
    </xdr:from>
    <xdr:to>
      <xdr:col>13</xdr:col>
      <xdr:colOff>604837</xdr:colOff>
      <xdr:row>115</xdr:row>
      <xdr:rowOff>176212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269AB4D9-125A-4C23-A407-9DFE2D3F8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700087</xdr:colOff>
      <xdr:row>1</xdr:row>
      <xdr:rowOff>166687</xdr:rowOff>
    </xdr:from>
    <xdr:to>
      <xdr:col>12</xdr:col>
      <xdr:colOff>542925</xdr:colOff>
      <xdr:row>13</xdr:row>
      <xdr:rowOff>19050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F5EE849-700E-EBAE-DA0D-E23807F20D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700087</xdr:colOff>
      <xdr:row>16</xdr:row>
      <xdr:rowOff>166687</xdr:rowOff>
    </xdr:from>
    <xdr:to>
      <xdr:col>12</xdr:col>
      <xdr:colOff>542925</xdr:colOff>
      <xdr:row>28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2B251C7-7F48-47E6-AD47-F88A438CFD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700087</xdr:colOff>
      <xdr:row>29</xdr:row>
      <xdr:rowOff>166687</xdr:rowOff>
    </xdr:from>
    <xdr:to>
      <xdr:col>12</xdr:col>
      <xdr:colOff>542925</xdr:colOff>
      <xdr:row>41</xdr:row>
      <xdr:rowOff>19050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1A7802BB-B230-4407-A19A-FD2330E941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700087</xdr:colOff>
      <xdr:row>43</xdr:row>
      <xdr:rowOff>166687</xdr:rowOff>
    </xdr:from>
    <xdr:to>
      <xdr:col>12</xdr:col>
      <xdr:colOff>542925</xdr:colOff>
      <xdr:row>55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8DD9780-A21B-44E5-9E48-26AD73D585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700087</xdr:colOff>
      <xdr:row>57</xdr:row>
      <xdr:rowOff>166687</xdr:rowOff>
    </xdr:from>
    <xdr:to>
      <xdr:col>12</xdr:col>
      <xdr:colOff>542925</xdr:colOff>
      <xdr:row>69</xdr:row>
      <xdr:rowOff>19050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F42C89FB-1E1E-4E02-A0DF-F9BF84E38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700087</xdr:colOff>
      <xdr:row>72</xdr:row>
      <xdr:rowOff>166687</xdr:rowOff>
    </xdr:from>
    <xdr:to>
      <xdr:col>12</xdr:col>
      <xdr:colOff>542925</xdr:colOff>
      <xdr:row>84</xdr:row>
      <xdr:rowOff>19050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547FC59-4B0B-49D1-8C5E-AE86F8E679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700087</xdr:colOff>
      <xdr:row>86</xdr:row>
      <xdr:rowOff>166687</xdr:rowOff>
    </xdr:from>
    <xdr:to>
      <xdr:col>12</xdr:col>
      <xdr:colOff>542925</xdr:colOff>
      <xdr:row>98</xdr:row>
      <xdr:rowOff>19050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7ED4CA41-5CAE-40D1-8C45-99FDA57AA5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700087</xdr:colOff>
      <xdr:row>99</xdr:row>
      <xdr:rowOff>166687</xdr:rowOff>
    </xdr:from>
    <xdr:to>
      <xdr:col>12</xdr:col>
      <xdr:colOff>542925</xdr:colOff>
      <xdr:row>111</xdr:row>
      <xdr:rowOff>19050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FB8C2AE2-C883-4248-941B-0094C0E9A4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500062</xdr:colOff>
      <xdr:row>3</xdr:row>
      <xdr:rowOff>166687</xdr:rowOff>
    </xdr:from>
    <xdr:to>
      <xdr:col>15</xdr:col>
      <xdr:colOff>500062</xdr:colOff>
      <xdr:row>18</xdr:row>
      <xdr:rowOff>52387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842BC39-9CDD-47DD-497B-1C27D6D3CF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433387</xdr:colOff>
      <xdr:row>19</xdr:row>
      <xdr:rowOff>42862</xdr:rowOff>
    </xdr:from>
    <xdr:to>
      <xdr:col>18</xdr:col>
      <xdr:colOff>433387</xdr:colOff>
      <xdr:row>33</xdr:row>
      <xdr:rowOff>119062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D34704C4-E623-8AAA-6553-E1080F3A28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481012</xdr:colOff>
      <xdr:row>40</xdr:row>
      <xdr:rowOff>128587</xdr:rowOff>
    </xdr:from>
    <xdr:to>
      <xdr:col>12</xdr:col>
      <xdr:colOff>481012</xdr:colOff>
      <xdr:row>55</xdr:row>
      <xdr:rowOff>14287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E254366-FC27-CC6B-0811-BF8B6E0C6D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61912</xdr:colOff>
      <xdr:row>13</xdr:row>
      <xdr:rowOff>14287</xdr:rowOff>
    </xdr:from>
    <xdr:to>
      <xdr:col>6</xdr:col>
      <xdr:colOff>471487</xdr:colOff>
      <xdr:row>27</xdr:row>
      <xdr:rowOff>90487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2D588201-E89D-6594-D653-233BAFCD9A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57</xdr:row>
      <xdr:rowOff>100012</xdr:rowOff>
    </xdr:from>
    <xdr:to>
      <xdr:col>12</xdr:col>
      <xdr:colOff>409575</xdr:colOff>
      <xdr:row>71</xdr:row>
      <xdr:rowOff>176212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E2A4E84-3A11-98CE-5E23-5DEF2A8813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5D93F-8C58-4EEC-8E64-221A287EBBFA}">
  <dimension ref="B3:R111"/>
  <sheetViews>
    <sheetView topLeftCell="B91" workbookViewId="0">
      <selection activeCell="R6" sqref="R6:R9"/>
    </sheetView>
  </sheetViews>
  <sheetFormatPr baseColWidth="10" defaultRowHeight="15" x14ac:dyDescent="0.25"/>
  <cols>
    <col min="1" max="16384" width="11.42578125" style="2"/>
  </cols>
  <sheetData>
    <row r="3" spans="2:18" x14ac:dyDescent="0.25">
      <c r="B3" s="2">
        <v>0</v>
      </c>
      <c r="C3" s="2">
        <v>6.7000000000000004E-2</v>
      </c>
      <c r="D3" s="2">
        <v>0.13400000000000001</v>
      </c>
      <c r="E3" s="2">
        <v>0.127</v>
      </c>
    </row>
    <row r="4" spans="2:18" x14ac:dyDescent="0.25">
      <c r="B4" s="2">
        <v>0.5</v>
      </c>
      <c r="C4" s="2">
        <v>0.21099999999999999</v>
      </c>
      <c r="D4" s="2">
        <v>0.23100000000000001</v>
      </c>
      <c r="E4" s="2">
        <v>0.24199999999999999</v>
      </c>
    </row>
    <row r="5" spans="2:18" x14ac:dyDescent="0.25">
      <c r="B5" s="2">
        <v>1</v>
      </c>
      <c r="C5" s="2">
        <v>0.318</v>
      </c>
      <c r="D5" s="2">
        <v>0.34499999999999997</v>
      </c>
      <c r="E5" s="2">
        <v>0.33600000000000002</v>
      </c>
    </row>
    <row r="6" spans="2:18" x14ac:dyDescent="0.25">
      <c r="B6" s="2">
        <v>1.5</v>
      </c>
      <c r="C6" s="2">
        <v>0.42799999999999999</v>
      </c>
      <c r="D6" s="2">
        <v>0.45</v>
      </c>
      <c r="E6" s="2">
        <v>0.44400000000000001</v>
      </c>
      <c r="P6" s="2">
        <v>0.20910000000000001</v>
      </c>
      <c r="R6" s="2">
        <f>((0.2043-P6)/0.2043)*100</f>
        <v>-2.3494860499265777</v>
      </c>
    </row>
    <row r="7" spans="2:18" x14ac:dyDescent="0.25">
      <c r="B7" s="2">
        <v>2</v>
      </c>
      <c r="C7" s="2">
        <v>0.52900000000000003</v>
      </c>
      <c r="D7" s="2">
        <v>0.55600000000000005</v>
      </c>
      <c r="E7" s="2">
        <v>0.54500000000000004</v>
      </c>
      <c r="P7" s="2">
        <v>0.20960000000000001</v>
      </c>
      <c r="R7" s="2">
        <f t="shared" ref="R7:R8" si="0">((0.2043-P7)/0.2043)*100</f>
        <v>-2.5942241801272634</v>
      </c>
    </row>
    <row r="8" spans="2:18" x14ac:dyDescent="0.25">
      <c r="B8" s="2">
        <v>2.5</v>
      </c>
      <c r="C8" s="2">
        <v>0.63500000000000001</v>
      </c>
      <c r="D8" s="2">
        <v>0.66700000000000004</v>
      </c>
      <c r="E8" s="2">
        <v>0.64400000000000002</v>
      </c>
      <c r="P8" s="2">
        <v>0.19420000000000001</v>
      </c>
      <c r="R8" s="2">
        <f t="shared" si="0"/>
        <v>4.9437102300538411</v>
      </c>
    </row>
    <row r="9" spans="2:18" x14ac:dyDescent="0.25">
      <c r="B9" s="2">
        <v>3</v>
      </c>
      <c r="C9" s="2">
        <v>0.73399999999999999</v>
      </c>
      <c r="D9" s="2">
        <v>0.77300000000000002</v>
      </c>
      <c r="E9" s="2">
        <v>0.73399999999999999</v>
      </c>
      <c r="P9" s="3">
        <f>AVERAGE(P6:P8)</f>
        <v>0.20430000000000001</v>
      </c>
      <c r="R9" s="2">
        <f>((0.2043-P9)/0.2043)*100</f>
        <v>0</v>
      </c>
    </row>
    <row r="10" spans="2:18" x14ac:dyDescent="0.25">
      <c r="B10" s="2">
        <v>3.5</v>
      </c>
      <c r="C10" s="2">
        <v>0.82599999999999996</v>
      </c>
      <c r="D10" s="2">
        <v>0.86699999999999999</v>
      </c>
      <c r="E10" s="2">
        <v>0.82</v>
      </c>
    </row>
    <row r="11" spans="2:18" x14ac:dyDescent="0.25">
      <c r="B11" s="2">
        <v>4</v>
      </c>
      <c r="C11" s="2">
        <v>0.91400000000000003</v>
      </c>
      <c r="D11" s="2">
        <v>0.96099999999999997</v>
      </c>
      <c r="E11" s="2">
        <v>0.90100000000000002</v>
      </c>
    </row>
    <row r="18" spans="2:18" x14ac:dyDescent="0.25">
      <c r="P18" s="2" t="s">
        <v>0</v>
      </c>
      <c r="R18" s="2" t="s">
        <v>1</v>
      </c>
    </row>
    <row r="19" spans="2:18" x14ac:dyDescent="0.25">
      <c r="B19" s="2">
        <v>0</v>
      </c>
      <c r="C19" s="2">
        <v>0.224</v>
      </c>
      <c r="D19" s="2">
        <v>0.29699999999999999</v>
      </c>
      <c r="E19" s="2">
        <v>0.34</v>
      </c>
      <c r="P19" s="2">
        <v>0.1241</v>
      </c>
      <c r="R19" s="2">
        <f>((0.2043-P19)/0.2043)*100</f>
        <v>39.255996084189917</v>
      </c>
    </row>
    <row r="20" spans="2:18" x14ac:dyDescent="0.25">
      <c r="B20" s="2">
        <v>0.5</v>
      </c>
      <c r="C20" s="2">
        <v>0.27700000000000002</v>
      </c>
      <c r="D20" s="2">
        <v>0.35499999999999998</v>
      </c>
      <c r="E20" s="2">
        <v>0.39600000000000002</v>
      </c>
      <c r="P20" s="2">
        <v>0.12839999999999999</v>
      </c>
      <c r="R20" s="2">
        <f t="shared" ref="R20:R21" si="1">((0.2043-P20)/0.2043)*100</f>
        <v>37.151248164464036</v>
      </c>
    </row>
    <row r="21" spans="2:18" x14ac:dyDescent="0.25">
      <c r="B21" s="2">
        <v>1</v>
      </c>
      <c r="C21" s="2">
        <v>0.33800000000000002</v>
      </c>
      <c r="D21" s="2">
        <v>0.42199999999999999</v>
      </c>
      <c r="E21" s="2">
        <v>0.45400000000000001</v>
      </c>
      <c r="P21" s="2">
        <v>0.12379999999999999</v>
      </c>
      <c r="R21" s="2">
        <f t="shared" si="1"/>
        <v>39.402838962310334</v>
      </c>
    </row>
    <row r="22" spans="2:18" x14ac:dyDescent="0.25">
      <c r="B22" s="2">
        <v>1.5</v>
      </c>
      <c r="C22" s="2">
        <v>0.40699999999999997</v>
      </c>
      <c r="D22" s="2">
        <v>0.48599999999999999</v>
      </c>
      <c r="E22" s="2">
        <v>0.51600000000000001</v>
      </c>
      <c r="P22" s="3">
        <f>AVERAGE(P19:P21)</f>
        <v>0.12543333333333331</v>
      </c>
      <c r="R22" s="3">
        <f>AVERAGE(R19:R21)</f>
        <v>38.603361070321426</v>
      </c>
    </row>
    <row r="23" spans="2:18" x14ac:dyDescent="0.25">
      <c r="B23" s="2">
        <v>2</v>
      </c>
      <c r="C23" s="2">
        <v>0.46500000000000002</v>
      </c>
      <c r="D23" s="2">
        <v>0.55300000000000005</v>
      </c>
      <c r="E23" s="2">
        <v>0.57999999999999996</v>
      </c>
      <c r="R23" s="4">
        <f>STDEV(R19:R21)</f>
        <v>1.2597081512127613</v>
      </c>
    </row>
    <row r="24" spans="2:18" x14ac:dyDescent="0.25">
      <c r="B24" s="2">
        <v>2.5</v>
      </c>
      <c r="C24" s="2">
        <v>0.52700000000000002</v>
      </c>
      <c r="D24" s="2">
        <v>0.621</v>
      </c>
      <c r="E24" s="2">
        <v>0.64400000000000002</v>
      </c>
    </row>
    <row r="25" spans="2:18" x14ac:dyDescent="0.25">
      <c r="B25" s="2">
        <v>3</v>
      </c>
      <c r="C25" s="2">
        <v>0.59199999999999997</v>
      </c>
      <c r="D25" s="2">
        <v>0.67900000000000005</v>
      </c>
      <c r="E25" s="2">
        <v>0.70699999999999996</v>
      </c>
    </row>
    <row r="26" spans="2:18" x14ac:dyDescent="0.25">
      <c r="B26" s="2">
        <v>3.5</v>
      </c>
      <c r="C26" s="2">
        <v>0.65400000000000003</v>
      </c>
      <c r="D26" s="2">
        <v>0.74299999999999999</v>
      </c>
      <c r="E26" s="2">
        <v>0.76900000000000002</v>
      </c>
    </row>
    <row r="27" spans="2:18" x14ac:dyDescent="0.25">
      <c r="B27" s="2">
        <v>4</v>
      </c>
      <c r="C27" s="2">
        <v>0.71499999999999997</v>
      </c>
      <c r="D27" s="2">
        <v>0.80700000000000005</v>
      </c>
      <c r="E27" s="2">
        <v>0.83</v>
      </c>
    </row>
    <row r="35" spans="2:18" x14ac:dyDescent="0.25">
      <c r="B35" s="2">
        <v>0</v>
      </c>
      <c r="D35" s="2">
        <v>0.29599999999999999</v>
      </c>
      <c r="E35" s="2">
        <v>0.33200000000000002</v>
      </c>
    </row>
    <row r="36" spans="2:18" x14ac:dyDescent="0.25">
      <c r="B36" s="2">
        <v>0.5</v>
      </c>
      <c r="C36" s="2">
        <v>0.34300000000000003</v>
      </c>
      <c r="D36" s="2">
        <v>0.34599999999999997</v>
      </c>
      <c r="E36" s="2">
        <v>0.38200000000000001</v>
      </c>
      <c r="P36" s="2" t="s">
        <v>0</v>
      </c>
      <c r="R36" s="2" t="s">
        <v>1</v>
      </c>
    </row>
    <row r="37" spans="2:18" x14ac:dyDescent="0.25">
      <c r="B37" s="2">
        <v>1</v>
      </c>
      <c r="C37" s="2">
        <v>0.39200000000000002</v>
      </c>
      <c r="D37" s="2">
        <v>0.39200000000000002</v>
      </c>
      <c r="E37" s="2">
        <v>0.40400000000000003</v>
      </c>
      <c r="P37" s="2">
        <v>0.1055</v>
      </c>
      <c r="R37" s="2">
        <f>((0.2043-P37)/0.2043)*100</f>
        <v>48.360254527655414</v>
      </c>
    </row>
    <row r="38" spans="2:18" x14ac:dyDescent="0.25">
      <c r="B38" s="2">
        <v>1.5</v>
      </c>
      <c r="C38" s="2">
        <v>0.443</v>
      </c>
      <c r="D38" s="2">
        <v>0.439</v>
      </c>
      <c r="E38" s="2">
        <v>0.44400000000000001</v>
      </c>
      <c r="P38" s="2">
        <v>9.8900000000000002E-2</v>
      </c>
      <c r="R38" s="2">
        <f t="shared" ref="R38:R39" si="2">((0.2043-P38)/0.2043)*100</f>
        <v>51.590797846304461</v>
      </c>
    </row>
    <row r="39" spans="2:18" x14ac:dyDescent="0.25">
      <c r="B39" s="2">
        <v>2</v>
      </c>
      <c r="C39" s="2">
        <v>0.497</v>
      </c>
      <c r="D39" s="2">
        <v>0.48899999999999999</v>
      </c>
      <c r="E39" s="2">
        <v>0.49</v>
      </c>
      <c r="P39" s="2">
        <v>8.3199999999999996E-2</v>
      </c>
      <c r="R39" s="2">
        <f t="shared" si="2"/>
        <v>59.275575134605972</v>
      </c>
    </row>
    <row r="40" spans="2:18" x14ac:dyDescent="0.25">
      <c r="B40" s="2">
        <v>2.5</v>
      </c>
      <c r="C40" s="2">
        <v>0.57899999999999996</v>
      </c>
      <c r="D40" s="2">
        <v>0.53900000000000003</v>
      </c>
      <c r="E40" s="2">
        <v>0.53500000000000003</v>
      </c>
      <c r="P40" s="3">
        <f>AVERAGE(P37:P39)</f>
        <v>9.5866666666666656E-2</v>
      </c>
      <c r="Q40" s="3"/>
      <c r="R40" s="3">
        <f t="shared" ref="R40" si="3">AVERAGE(R37:R39)</f>
        <v>53.075542502855285</v>
      </c>
    </row>
    <row r="41" spans="2:18" x14ac:dyDescent="0.25">
      <c r="B41" s="2">
        <v>3</v>
      </c>
      <c r="C41" s="2">
        <v>0.60199999999999998</v>
      </c>
      <c r="D41" s="2">
        <v>0.59199999999999997</v>
      </c>
      <c r="E41" s="2">
        <v>0.57999999999999996</v>
      </c>
      <c r="R41" s="4">
        <f>STDEV(R37:R39)</f>
        <v>5.6070853399513227</v>
      </c>
    </row>
    <row r="42" spans="2:18" x14ac:dyDescent="0.25">
      <c r="B42" s="2">
        <v>3.5</v>
      </c>
      <c r="C42" s="2">
        <v>0.65800000000000003</v>
      </c>
      <c r="D42" s="2">
        <v>0.64400000000000002</v>
      </c>
      <c r="E42" s="2">
        <v>0.621</v>
      </c>
    </row>
    <row r="43" spans="2:18" x14ac:dyDescent="0.25">
      <c r="B43" s="2">
        <v>4</v>
      </c>
      <c r="C43" s="2">
        <v>0.70599999999999996</v>
      </c>
      <c r="D43" s="2">
        <v>0.68899999999999995</v>
      </c>
      <c r="E43" s="2">
        <v>0.66600000000000004</v>
      </c>
    </row>
    <row r="51" spans="2:18" x14ac:dyDescent="0.25">
      <c r="B51" s="2">
        <v>0</v>
      </c>
      <c r="C51" s="2">
        <v>0.379</v>
      </c>
      <c r="D51" s="2">
        <v>0.443</v>
      </c>
      <c r="E51" s="2">
        <v>0.51100000000000001</v>
      </c>
    </row>
    <row r="52" spans="2:18" x14ac:dyDescent="0.25">
      <c r="B52" s="2">
        <v>0.5</v>
      </c>
      <c r="C52" s="2">
        <v>0.40799999999999997</v>
      </c>
      <c r="D52" s="2">
        <v>0.46800000000000003</v>
      </c>
      <c r="E52" s="2">
        <v>0.54100000000000004</v>
      </c>
      <c r="P52" s="2" t="s">
        <v>0</v>
      </c>
      <c r="R52" s="2" t="s">
        <v>1</v>
      </c>
    </row>
    <row r="53" spans="2:18" x14ac:dyDescent="0.25">
      <c r="B53" s="2">
        <v>1</v>
      </c>
      <c r="C53" s="2">
        <v>0.44800000000000001</v>
      </c>
      <c r="D53" s="2">
        <v>0.503</v>
      </c>
      <c r="E53" s="2">
        <v>0.57799999999999996</v>
      </c>
      <c r="P53" s="2">
        <v>8.2199999999999995E-2</v>
      </c>
      <c r="R53" s="2">
        <f>((0.2043-P53)/0.2043)*100</f>
        <v>59.765051395007355</v>
      </c>
    </row>
    <row r="54" spans="2:18" x14ac:dyDescent="0.25">
      <c r="B54" s="2">
        <v>1.5</v>
      </c>
      <c r="C54" s="2">
        <v>0.49299999999999999</v>
      </c>
      <c r="D54" s="2">
        <v>0.54300000000000004</v>
      </c>
      <c r="E54" s="2">
        <v>0.61599999999999999</v>
      </c>
      <c r="P54" s="2">
        <v>7.7899999999999997E-2</v>
      </c>
      <c r="R54" s="2">
        <f t="shared" ref="R54:R55" si="4">((0.2043-P54)/0.2043)*100</f>
        <v>61.869799314733243</v>
      </c>
    </row>
    <row r="55" spans="2:18" x14ac:dyDescent="0.25">
      <c r="B55" s="2">
        <v>2</v>
      </c>
      <c r="C55" s="2">
        <v>0.53100000000000003</v>
      </c>
      <c r="D55" s="2">
        <v>0.58299999999999996</v>
      </c>
      <c r="E55" s="2">
        <v>0.66700000000000004</v>
      </c>
      <c r="P55" s="2">
        <v>7.9399999999999998E-2</v>
      </c>
      <c r="R55" s="2">
        <f t="shared" si="4"/>
        <v>61.13558492413118</v>
      </c>
    </row>
    <row r="56" spans="2:18" x14ac:dyDescent="0.25">
      <c r="B56" s="2">
        <v>2.5</v>
      </c>
      <c r="C56" s="2">
        <v>0.57099999999999995</v>
      </c>
      <c r="D56" s="2">
        <v>0.625</v>
      </c>
      <c r="E56" s="2">
        <v>0.69899999999999995</v>
      </c>
      <c r="P56" s="3">
        <f>AVERAGE(P53:P55)</f>
        <v>7.9833333333333326E-2</v>
      </c>
      <c r="Q56" s="3"/>
      <c r="R56" s="3">
        <f t="shared" ref="R56" si="5">AVERAGE(R53:R55)</f>
        <v>60.923478544623926</v>
      </c>
    </row>
    <row r="57" spans="2:18" x14ac:dyDescent="0.25">
      <c r="B57" s="2">
        <v>3</v>
      </c>
      <c r="C57" s="2">
        <v>0.61599999999999999</v>
      </c>
      <c r="D57" s="2">
        <v>0.66500000000000004</v>
      </c>
      <c r="E57" s="2">
        <v>0.74399999999999999</v>
      </c>
      <c r="R57" s="4">
        <f>STDEV(R53:R55)</f>
        <v>1.068284975354596</v>
      </c>
    </row>
    <row r="58" spans="2:18" x14ac:dyDescent="0.25">
      <c r="B58" s="2">
        <v>3.5</v>
      </c>
      <c r="C58" s="2">
        <v>0.66</v>
      </c>
      <c r="D58" s="2">
        <v>0.70799999999999996</v>
      </c>
      <c r="E58" s="2">
        <v>0.78300000000000003</v>
      </c>
    </row>
    <row r="59" spans="2:18" x14ac:dyDescent="0.25">
      <c r="B59" s="2">
        <v>4</v>
      </c>
      <c r="C59" s="2">
        <v>0.70299999999999996</v>
      </c>
      <c r="D59" s="2">
        <v>0.746</v>
      </c>
      <c r="E59" s="2">
        <v>0.82099999999999995</v>
      </c>
    </row>
    <row r="68" spans="2:18" x14ac:dyDescent="0.25">
      <c r="B68" s="2">
        <v>0</v>
      </c>
      <c r="C68" s="2">
        <v>0.55100000000000005</v>
      </c>
      <c r="D68" s="2">
        <v>0.70299999999999996</v>
      </c>
      <c r="E68" s="2">
        <v>0.65400000000000003</v>
      </c>
    </row>
    <row r="69" spans="2:18" x14ac:dyDescent="0.25">
      <c r="B69" s="2">
        <v>0.5</v>
      </c>
      <c r="C69" s="2">
        <v>0.58599999999999997</v>
      </c>
      <c r="D69" s="2">
        <v>0.73</v>
      </c>
      <c r="E69" s="2">
        <v>0.67700000000000005</v>
      </c>
      <c r="P69" s="2" t="s">
        <v>0</v>
      </c>
      <c r="R69" s="2" t="s">
        <v>1</v>
      </c>
    </row>
    <row r="70" spans="2:18" x14ac:dyDescent="0.25">
      <c r="B70" s="2">
        <v>1</v>
      </c>
      <c r="C70" s="2">
        <v>0.60599999999999998</v>
      </c>
      <c r="D70" s="2">
        <v>0.75800000000000001</v>
      </c>
      <c r="E70" s="2">
        <v>0.70299999999999996</v>
      </c>
      <c r="P70" s="2">
        <v>6.6000000000000003E-2</v>
      </c>
      <c r="R70" s="2">
        <f>((0.2043-P70)/0.2043)*100</f>
        <v>67.694566813509553</v>
      </c>
    </row>
    <row r="71" spans="2:18" x14ac:dyDescent="0.25">
      <c r="B71" s="2">
        <v>1.5</v>
      </c>
      <c r="C71" s="2">
        <v>0.64</v>
      </c>
      <c r="D71" s="2">
        <v>0.79200000000000004</v>
      </c>
      <c r="E71" s="2">
        <v>0.73</v>
      </c>
      <c r="P71" s="2">
        <v>6.5100000000000005E-2</v>
      </c>
      <c r="R71" s="2">
        <f t="shared" ref="R71:R72" si="6">((0.2043-P71)/0.2043)*100</f>
        <v>68.135095447870782</v>
      </c>
    </row>
    <row r="72" spans="2:18" x14ac:dyDescent="0.25">
      <c r="B72" s="2">
        <v>2</v>
      </c>
      <c r="C72" s="2">
        <v>0.67300000000000004</v>
      </c>
      <c r="D72" s="2">
        <v>0.82699999999999996</v>
      </c>
      <c r="E72" s="2">
        <v>0.76</v>
      </c>
      <c r="P72" s="2">
        <v>5.8099999999999999E-2</v>
      </c>
      <c r="R72" s="2">
        <f t="shared" si="6"/>
        <v>71.561429270680364</v>
      </c>
    </row>
    <row r="73" spans="2:18" x14ac:dyDescent="0.25">
      <c r="B73" s="2">
        <v>2.5</v>
      </c>
      <c r="C73" s="2">
        <v>0.70799999999999996</v>
      </c>
      <c r="D73" s="2">
        <v>0.86099999999999999</v>
      </c>
      <c r="E73" s="2">
        <v>0.78900000000000003</v>
      </c>
      <c r="P73" s="3">
        <f>AVERAGE(P70:P72)</f>
        <v>6.306666666666666E-2</v>
      </c>
      <c r="Q73" s="3"/>
      <c r="R73" s="3">
        <f t="shared" ref="R73" si="7">AVERAGE(R70:R72)</f>
        <v>69.130363844020238</v>
      </c>
    </row>
    <row r="74" spans="2:18" x14ac:dyDescent="0.25">
      <c r="B74" s="2">
        <v>3</v>
      </c>
      <c r="C74" s="2">
        <v>0.74099999999999999</v>
      </c>
      <c r="D74" s="2">
        <v>0.89400000000000002</v>
      </c>
      <c r="E74" s="2">
        <v>0.82</v>
      </c>
      <c r="R74" s="4">
        <f>STDEV(R70:R72)</f>
        <v>2.1168551440638765</v>
      </c>
    </row>
    <row r="75" spans="2:18" x14ac:dyDescent="0.25">
      <c r="B75" s="2">
        <v>3.5</v>
      </c>
      <c r="C75" s="2">
        <v>0.78</v>
      </c>
      <c r="D75" s="2">
        <v>0.92600000000000005</v>
      </c>
      <c r="E75" s="2">
        <v>0.85499999999999998</v>
      </c>
    </row>
    <row r="76" spans="2:18" x14ac:dyDescent="0.25">
      <c r="B76" s="2">
        <v>4</v>
      </c>
      <c r="C76" s="2">
        <v>0.81599999999999995</v>
      </c>
      <c r="D76" s="2">
        <v>0.95899999999999996</v>
      </c>
      <c r="E76" s="2">
        <v>0.88300000000000001</v>
      </c>
    </row>
    <row r="84" spans="2:18" x14ac:dyDescent="0.25">
      <c r="B84" s="2">
        <v>0</v>
      </c>
      <c r="C84" s="2">
        <v>0.95</v>
      </c>
      <c r="D84" s="2">
        <v>0.84599999999999997</v>
      </c>
      <c r="E84" s="2">
        <v>0.83399999999999996</v>
      </c>
    </row>
    <row r="85" spans="2:18" x14ac:dyDescent="0.25">
      <c r="B85" s="2">
        <v>0.5</v>
      </c>
      <c r="C85" s="2">
        <v>0.97399999999999998</v>
      </c>
      <c r="D85" s="2">
        <v>0.871</v>
      </c>
      <c r="E85" s="2">
        <v>0.85</v>
      </c>
      <c r="P85" s="2" t="s">
        <v>0</v>
      </c>
      <c r="R85" s="2" t="s">
        <v>1</v>
      </c>
    </row>
    <row r="86" spans="2:18" x14ac:dyDescent="0.25">
      <c r="B86" s="2">
        <v>1</v>
      </c>
      <c r="C86" s="2">
        <v>0.997</v>
      </c>
      <c r="D86" s="2">
        <v>0.90400000000000003</v>
      </c>
      <c r="E86" s="2">
        <v>0.86499999999999999</v>
      </c>
      <c r="P86" s="2">
        <v>4.8399999999999999E-2</v>
      </c>
      <c r="R86" s="2">
        <f>((0.2043-P86)/0.2043)*100</f>
        <v>76.309348996573661</v>
      </c>
    </row>
    <row r="87" spans="2:18" x14ac:dyDescent="0.25">
      <c r="B87" s="2">
        <v>1.5</v>
      </c>
      <c r="C87" s="2">
        <v>1.022</v>
      </c>
      <c r="D87" s="2">
        <v>0.91500000000000004</v>
      </c>
      <c r="E87" s="2">
        <v>0.88500000000000001</v>
      </c>
      <c r="P87" s="2">
        <v>4.5600000000000002E-2</v>
      </c>
      <c r="R87" s="2">
        <f t="shared" ref="R87:R88" si="8">((0.2043-P87)/0.2043)*100</f>
        <v>77.679882525697508</v>
      </c>
    </row>
    <row r="88" spans="2:18" x14ac:dyDescent="0.25">
      <c r="B88" s="2">
        <v>2</v>
      </c>
      <c r="C88" s="2">
        <v>1.044</v>
      </c>
      <c r="D88" s="2">
        <v>0.93799999999999994</v>
      </c>
      <c r="E88" s="2">
        <v>0.90700000000000003</v>
      </c>
      <c r="P88" s="2">
        <v>3.5499999999999997E-2</v>
      </c>
      <c r="R88" s="2">
        <f t="shared" si="8"/>
        <v>82.623592755751346</v>
      </c>
    </row>
    <row r="89" spans="2:18" x14ac:dyDescent="0.25">
      <c r="B89" s="2">
        <v>2.5</v>
      </c>
      <c r="C89" s="2">
        <v>1.069</v>
      </c>
      <c r="E89" s="2">
        <v>0.91900000000000004</v>
      </c>
      <c r="P89" s="3">
        <f>AVERAGE(P86:P88)</f>
        <v>4.3166666666666666E-2</v>
      </c>
      <c r="Q89" s="3"/>
      <c r="R89" s="3">
        <f>AVERAGE(R86:R88)</f>
        <v>78.870941426007505</v>
      </c>
    </row>
    <row r="90" spans="2:18" x14ac:dyDescent="0.25">
      <c r="B90" s="2">
        <v>3</v>
      </c>
      <c r="C90" s="2">
        <v>1.095</v>
      </c>
      <c r="E90" s="2">
        <v>0.93799999999999994</v>
      </c>
      <c r="R90" s="4">
        <f>STDEV(R86:R88)</f>
        <v>3.3213528178415994</v>
      </c>
    </row>
    <row r="91" spans="2:18" x14ac:dyDescent="0.25">
      <c r="B91" s="2">
        <v>3.5</v>
      </c>
      <c r="C91" s="2">
        <v>1.1200000000000001</v>
      </c>
      <c r="E91" s="2">
        <v>0.95799999999999996</v>
      </c>
    </row>
    <row r="92" spans="2:18" x14ac:dyDescent="0.25">
      <c r="B92" s="2">
        <v>4</v>
      </c>
      <c r="E92" s="2">
        <v>0.97399999999999998</v>
      </c>
    </row>
    <row r="103" spans="2:18" x14ac:dyDescent="0.25">
      <c r="B103" s="2">
        <v>0</v>
      </c>
      <c r="C103" s="2">
        <v>1.3740000000000001</v>
      </c>
      <c r="D103" s="2">
        <v>1.4219999999999999</v>
      </c>
      <c r="E103" s="2">
        <v>1.49</v>
      </c>
    </row>
    <row r="104" spans="2:18" x14ac:dyDescent="0.25">
      <c r="B104" s="2">
        <v>0.5</v>
      </c>
      <c r="C104" s="2">
        <v>1.377</v>
      </c>
      <c r="D104" s="2">
        <v>1.43</v>
      </c>
      <c r="E104" s="2">
        <v>1.494</v>
      </c>
      <c r="P104" s="2" t="s">
        <v>0</v>
      </c>
      <c r="R104" s="2" t="s">
        <v>1</v>
      </c>
    </row>
    <row r="105" spans="2:18" x14ac:dyDescent="0.25">
      <c r="B105" s="2">
        <v>1</v>
      </c>
      <c r="C105" s="2">
        <v>1.385</v>
      </c>
      <c r="D105" s="2">
        <v>1.4330000000000001</v>
      </c>
      <c r="E105" s="2">
        <v>1.5049999999999999</v>
      </c>
      <c r="P105" s="2">
        <v>1.77E-2</v>
      </c>
      <c r="R105" s="2">
        <f>((0.2043-P105)/0.2043)*100</f>
        <v>91.336270190895746</v>
      </c>
    </row>
    <row r="106" spans="2:18" x14ac:dyDescent="0.25">
      <c r="B106" s="2">
        <v>1.5</v>
      </c>
      <c r="C106" s="2">
        <v>1.3959999999999999</v>
      </c>
      <c r="D106" s="2">
        <v>1.44</v>
      </c>
      <c r="E106" s="2">
        <v>1.5069999999999999</v>
      </c>
      <c r="P106" s="2">
        <v>1.17E-2</v>
      </c>
      <c r="R106" s="2">
        <f t="shared" ref="R106:R107" si="9">((0.2043-P106)/0.2043)*100</f>
        <v>94.273127753303982</v>
      </c>
    </row>
    <row r="107" spans="2:18" x14ac:dyDescent="0.25">
      <c r="B107" s="2">
        <v>2</v>
      </c>
      <c r="C107" s="2">
        <v>1.4079999999999999</v>
      </c>
      <c r="D107" s="2">
        <v>1.4359999999999999</v>
      </c>
      <c r="E107" s="2">
        <v>1.5</v>
      </c>
      <c r="P107" s="2">
        <v>1.0800000000000001E-2</v>
      </c>
      <c r="R107" s="2">
        <f t="shared" si="9"/>
        <v>94.713656387665196</v>
      </c>
    </row>
    <row r="108" spans="2:18" x14ac:dyDescent="0.25">
      <c r="B108" s="2">
        <v>2.5</v>
      </c>
      <c r="C108" s="2">
        <v>1.4059999999999999</v>
      </c>
      <c r="D108" s="2">
        <v>1.446</v>
      </c>
      <c r="E108" s="2">
        <v>1.52</v>
      </c>
      <c r="P108" s="3">
        <f>AVERAGE(P105:P107)</f>
        <v>1.34E-2</v>
      </c>
      <c r="Q108" s="3"/>
      <c r="R108" s="3">
        <f>AVERAGE(R105:R107)</f>
        <v>93.441018110621641</v>
      </c>
    </row>
    <row r="109" spans="2:18" x14ac:dyDescent="0.25">
      <c r="B109" s="2">
        <v>3</v>
      </c>
      <c r="C109" s="2">
        <v>1.4239999999999999</v>
      </c>
      <c r="D109" s="2">
        <v>1.45</v>
      </c>
      <c r="E109" s="2">
        <v>1.524</v>
      </c>
      <c r="R109" s="4">
        <f>STDEV(R105:R107)</f>
        <v>1.8360253875194377</v>
      </c>
    </row>
    <row r="110" spans="2:18" x14ac:dyDescent="0.25">
      <c r="B110" s="2">
        <v>3.5</v>
      </c>
      <c r="C110" s="2">
        <v>1.4379999999999999</v>
      </c>
      <c r="D110" s="2">
        <v>1.4710000000000001</v>
      </c>
      <c r="E110" s="2">
        <v>1.53</v>
      </c>
    </row>
    <row r="111" spans="2:18" x14ac:dyDescent="0.25">
      <c r="B111" s="2">
        <v>4</v>
      </c>
      <c r="C111" s="2">
        <v>1.4390000000000001</v>
      </c>
      <c r="D111" s="2">
        <v>1.4690000000000001</v>
      </c>
      <c r="E111" s="2">
        <v>1.5309999999999999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C6E44-C9A9-4AC9-81C3-E07618B59E73}">
  <dimension ref="B3:R112"/>
  <sheetViews>
    <sheetView topLeftCell="G1" workbookViewId="0">
      <selection activeCell="R6" sqref="R6:R9"/>
    </sheetView>
  </sheetViews>
  <sheetFormatPr baseColWidth="10" defaultRowHeight="15" x14ac:dyDescent="0.25"/>
  <cols>
    <col min="1" max="17" width="11.42578125" style="1"/>
    <col min="18" max="18" width="11.42578125" style="2"/>
    <col min="19" max="16384" width="11.42578125" style="1"/>
  </cols>
  <sheetData>
    <row r="3" spans="2:18" x14ac:dyDescent="0.25">
      <c r="B3" s="2">
        <v>0</v>
      </c>
      <c r="C3" s="2">
        <v>0.159</v>
      </c>
      <c r="D3" s="2">
        <v>0.16400000000000001</v>
      </c>
      <c r="E3" s="2">
        <v>5.6000000000000001E-2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8" x14ac:dyDescent="0.25">
      <c r="B4" s="2">
        <v>0.5</v>
      </c>
      <c r="C4" s="2">
        <v>0.255</v>
      </c>
      <c r="D4" s="2">
        <v>0.26700000000000002</v>
      </c>
      <c r="E4" s="2">
        <v>0.17799999999999999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8" x14ac:dyDescent="0.25">
      <c r="B5" s="2">
        <v>1</v>
      </c>
      <c r="C5" s="2">
        <v>0.37</v>
      </c>
      <c r="D5" s="2">
        <v>0.38400000000000001</v>
      </c>
      <c r="E5" s="2">
        <v>0.29699999999999999</v>
      </c>
      <c r="F5" s="2"/>
      <c r="G5" s="2"/>
      <c r="H5" s="2"/>
      <c r="I5" s="2"/>
      <c r="J5" s="2"/>
      <c r="K5" s="2"/>
      <c r="L5" s="2"/>
      <c r="M5" s="2"/>
      <c r="N5" s="2"/>
      <c r="O5" s="2"/>
      <c r="P5" s="2" t="s">
        <v>0</v>
      </c>
      <c r="Q5" s="2"/>
    </row>
    <row r="6" spans="2:18" x14ac:dyDescent="0.25">
      <c r="B6" s="2">
        <v>1.5</v>
      </c>
      <c r="C6" s="2">
        <v>0.48499999999999999</v>
      </c>
      <c r="D6" s="2">
        <v>0.495</v>
      </c>
      <c r="E6" s="2">
        <v>0.40899999999999997</v>
      </c>
      <c r="F6" s="2"/>
      <c r="G6" s="2"/>
      <c r="H6" s="2"/>
      <c r="I6" s="2"/>
      <c r="J6" s="2"/>
      <c r="K6" s="2"/>
      <c r="L6" s="2"/>
      <c r="M6" s="2"/>
      <c r="N6" s="2"/>
      <c r="O6" s="2"/>
      <c r="P6" s="2">
        <v>0.2215</v>
      </c>
      <c r="Q6" s="2"/>
      <c r="R6" s="2">
        <f>((0.2195-P6)/0.2195)*100</f>
        <v>-0.91116173120729016</v>
      </c>
    </row>
    <row r="7" spans="2:18" x14ac:dyDescent="0.25">
      <c r="B7" s="2">
        <v>2</v>
      </c>
      <c r="C7" s="2">
        <v>0.60399999999999998</v>
      </c>
      <c r="D7" s="2">
        <v>0.61</v>
      </c>
      <c r="E7" s="2">
        <v>0.52400000000000002</v>
      </c>
      <c r="F7" s="2"/>
      <c r="G7" s="2"/>
      <c r="H7" s="2"/>
      <c r="I7" s="2"/>
      <c r="J7" s="2"/>
      <c r="K7" s="2"/>
      <c r="L7" s="2"/>
      <c r="M7" s="2"/>
      <c r="N7" s="2"/>
      <c r="O7" s="2"/>
      <c r="P7" s="2">
        <v>0.2172</v>
      </c>
      <c r="Q7" s="2"/>
      <c r="R7" s="2">
        <f t="shared" ref="R7:R9" si="0">((0.2195-P7)/0.2195)*100</f>
        <v>1.0478359908883812</v>
      </c>
    </row>
    <row r="8" spans="2:18" x14ac:dyDescent="0.25">
      <c r="B8" s="2">
        <v>2.5</v>
      </c>
      <c r="C8" s="2">
        <v>0.71499999999999997</v>
      </c>
      <c r="D8" s="2">
        <v>0.72199999999999998</v>
      </c>
      <c r="E8" s="2">
        <v>0.63</v>
      </c>
      <c r="F8" s="2"/>
      <c r="G8" s="2"/>
      <c r="H8" s="2"/>
      <c r="I8" s="2"/>
      <c r="J8" s="2"/>
      <c r="K8" s="2"/>
      <c r="L8" s="2"/>
      <c r="M8" s="2"/>
      <c r="N8" s="2"/>
      <c r="O8" s="2"/>
      <c r="P8" s="2">
        <v>0.2198</v>
      </c>
      <c r="Q8" s="2"/>
      <c r="R8" s="2">
        <f t="shared" si="0"/>
        <v>-0.13667425968109098</v>
      </c>
    </row>
    <row r="9" spans="2:18" x14ac:dyDescent="0.25">
      <c r="B9" s="2">
        <v>3</v>
      </c>
      <c r="C9" s="2">
        <v>0.82299999999999995</v>
      </c>
      <c r="D9" s="2">
        <v>0.82699999999999996</v>
      </c>
      <c r="E9" s="2">
        <v>0.73899999999999999</v>
      </c>
      <c r="F9" s="2"/>
      <c r="G9" s="2"/>
      <c r="H9" s="2"/>
      <c r="I9" s="2"/>
      <c r="J9" s="2"/>
      <c r="K9" s="2"/>
      <c r="L9" s="2"/>
      <c r="M9" s="2"/>
      <c r="N9" s="2"/>
      <c r="O9" s="2"/>
      <c r="P9" s="3">
        <f>AVERAGE(P6:P8)</f>
        <v>0.2195</v>
      </c>
      <c r="Q9" s="2"/>
      <c r="R9" s="2">
        <f t="shared" si="0"/>
        <v>0</v>
      </c>
    </row>
    <row r="10" spans="2:18" x14ac:dyDescent="0.25">
      <c r="B10" s="2">
        <v>3.5</v>
      </c>
      <c r="C10" s="2">
        <v>0.92700000000000005</v>
      </c>
      <c r="D10" s="2">
        <v>0.92300000000000004</v>
      </c>
      <c r="E10" s="2">
        <v>0.83799999999999997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8" x14ac:dyDescent="0.25">
      <c r="B11" s="2">
        <v>4</v>
      </c>
      <c r="C11" s="2">
        <v>1.032</v>
      </c>
      <c r="D11" s="2">
        <v>1.0229999999999999</v>
      </c>
      <c r="E11" s="2">
        <v>0.93300000000000005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2:18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2:18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2:18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2:18" x14ac:dyDescent="0.2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2:18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2:18" x14ac:dyDescent="0.25">
      <c r="Q17" s="2"/>
    </row>
    <row r="18" spans="2:18" x14ac:dyDescent="0.25">
      <c r="B18" s="2">
        <v>0</v>
      </c>
      <c r="C18" s="2">
        <v>0.10299999999999999</v>
      </c>
      <c r="D18" s="2">
        <v>9.1999999999999998E-2</v>
      </c>
      <c r="E18" s="2">
        <v>8.7999999999999995E-2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2:18" x14ac:dyDescent="0.25">
      <c r="B19" s="2">
        <v>0.5</v>
      </c>
      <c r="C19" s="2">
        <v>0.193</v>
      </c>
      <c r="D19" s="2">
        <v>0.186</v>
      </c>
      <c r="E19" s="2">
        <v>0.184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2:18" x14ac:dyDescent="0.25">
      <c r="B20" s="2">
        <v>1</v>
      </c>
      <c r="C20" s="2">
        <v>0.29199999999999998</v>
      </c>
      <c r="D20" s="2">
        <v>0.28000000000000003</v>
      </c>
      <c r="E20" s="2">
        <v>0.28100000000000003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 t="s">
        <v>0</v>
      </c>
      <c r="R20" s="2" t="s">
        <v>2</v>
      </c>
    </row>
    <row r="21" spans="2:18" x14ac:dyDescent="0.25">
      <c r="B21" s="2">
        <v>1.5</v>
      </c>
      <c r="C21" s="2">
        <v>0.39300000000000002</v>
      </c>
      <c r="D21" s="2">
        <v>0.375</v>
      </c>
      <c r="E21" s="2">
        <v>0.373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0.1956</v>
      </c>
      <c r="R21" s="2">
        <f>((0.2195-P21)/0.2195)*100</f>
        <v>10.888382687927109</v>
      </c>
    </row>
    <row r="22" spans="2:18" x14ac:dyDescent="0.25">
      <c r="B22" s="2">
        <v>2</v>
      </c>
      <c r="C22" s="2">
        <v>0.49399999999999999</v>
      </c>
      <c r="D22" s="2">
        <v>0.47599999999999998</v>
      </c>
      <c r="E22" s="2">
        <v>0.46899999999999997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>
        <v>0.18959999999999999</v>
      </c>
      <c r="R22" s="2">
        <f t="shared" ref="R22:R23" si="1">((0.2195-P22)/0.2195)*100</f>
        <v>13.62186788154898</v>
      </c>
    </row>
    <row r="23" spans="2:18" x14ac:dyDescent="0.25">
      <c r="B23" s="2">
        <v>2.5</v>
      </c>
      <c r="C23" s="2">
        <v>0.59599999999999997</v>
      </c>
      <c r="D23" s="2">
        <v>0.56999999999999995</v>
      </c>
      <c r="E23" s="2">
        <v>0.56200000000000006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>
        <v>0.18770000000000001</v>
      </c>
      <c r="R23" s="2">
        <f t="shared" si="1"/>
        <v>14.487471526195897</v>
      </c>
    </row>
    <row r="24" spans="2:18" x14ac:dyDescent="0.25">
      <c r="B24" s="2">
        <v>3</v>
      </c>
      <c r="C24" s="2">
        <v>0.69599999999999995</v>
      </c>
      <c r="D24" s="2">
        <v>0.66500000000000004</v>
      </c>
      <c r="E24" s="2">
        <v>0.65600000000000003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3">
        <f>AVERAGE(P21:P23)</f>
        <v>0.19096666666666665</v>
      </c>
      <c r="Q24" s="3"/>
      <c r="R24" s="3">
        <f t="shared" ref="R24" si="2">AVERAGE(R21:R23)</f>
        <v>12.99924069855733</v>
      </c>
    </row>
    <row r="25" spans="2:18" x14ac:dyDescent="0.25">
      <c r="B25" s="2">
        <v>3.5</v>
      </c>
      <c r="C25" s="2">
        <v>0.78</v>
      </c>
      <c r="D25" s="2">
        <v>0.75800000000000001</v>
      </c>
      <c r="E25" s="2">
        <v>0.74299999999999999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R25" s="4">
        <f>STDEV(R21:R23)</f>
        <v>1.8785921785176827</v>
      </c>
    </row>
    <row r="26" spans="2:18" x14ac:dyDescent="0.25">
      <c r="B26" s="2">
        <v>4</v>
      </c>
      <c r="C26" s="2">
        <v>0.877</v>
      </c>
      <c r="D26" s="2">
        <v>0.84399999999999997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2:18" x14ac:dyDescent="0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2:18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8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1" spans="2:18" x14ac:dyDescent="0.25">
      <c r="B31" s="2">
        <v>0</v>
      </c>
      <c r="C31" s="2">
        <v>0.18099999999999999</v>
      </c>
      <c r="D31" s="2">
        <v>0.17299999999999999</v>
      </c>
      <c r="E31" s="2">
        <v>0.16700000000000001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2:18" x14ac:dyDescent="0.25">
      <c r="B32" s="2">
        <v>0.5</v>
      </c>
      <c r="C32" s="2">
        <v>0.255</v>
      </c>
      <c r="D32" s="2">
        <v>0.27100000000000002</v>
      </c>
      <c r="E32" s="2">
        <v>0.24199999999999999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2:18" x14ac:dyDescent="0.25">
      <c r="B33" s="2">
        <v>1</v>
      </c>
      <c r="C33" s="2">
        <v>0.34499999999999997</v>
      </c>
      <c r="D33" s="2">
        <v>0.34200000000000003</v>
      </c>
      <c r="E33" s="2">
        <v>0.32600000000000001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 t="s">
        <v>0</v>
      </c>
      <c r="R33" s="2" t="s">
        <v>2</v>
      </c>
    </row>
    <row r="34" spans="2:18" x14ac:dyDescent="0.25">
      <c r="B34" s="2">
        <v>1.5</v>
      </c>
      <c r="C34" s="2">
        <v>0.43</v>
      </c>
      <c r="D34" s="2">
        <v>0.42799999999999999</v>
      </c>
      <c r="E34" s="2">
        <v>0.40899999999999997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v>0.1711</v>
      </c>
      <c r="R34" s="2">
        <f>((0.2195-P34)/0.2195)*100</f>
        <v>22.050113895216398</v>
      </c>
    </row>
    <row r="35" spans="2:18" x14ac:dyDescent="0.25">
      <c r="B35" s="2">
        <v>2</v>
      </c>
      <c r="C35" s="2">
        <v>0.51400000000000001</v>
      </c>
      <c r="D35" s="2">
        <v>0.51500000000000001</v>
      </c>
      <c r="E35" s="2">
        <v>0.499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v>0.1671</v>
      </c>
      <c r="R35" s="2">
        <f t="shared" ref="R35:R36" si="3">((0.2195-P35)/0.2195)*100</f>
        <v>23.872437357630979</v>
      </c>
    </row>
    <row r="36" spans="2:18" x14ac:dyDescent="0.25">
      <c r="B36" s="2">
        <v>2.5</v>
      </c>
      <c r="C36" s="2">
        <v>0.60199999999999998</v>
      </c>
      <c r="D36" s="2">
        <v>0.6</v>
      </c>
      <c r="E36" s="2">
        <v>0.58299999999999996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v>0.1673</v>
      </c>
      <c r="R36" s="2">
        <f t="shared" si="3"/>
        <v>23.781321184510247</v>
      </c>
    </row>
    <row r="37" spans="2:18" x14ac:dyDescent="0.25">
      <c r="B37" s="2">
        <v>3</v>
      </c>
      <c r="C37" s="2">
        <v>0.69</v>
      </c>
      <c r="D37" s="2">
        <v>0.68500000000000005</v>
      </c>
      <c r="E37" s="2">
        <v>0.66800000000000004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3">
        <f>AVERAGE(P34:P36)</f>
        <v>0.16850000000000001</v>
      </c>
      <c r="Q37" s="3"/>
      <c r="R37" s="3">
        <f t="shared" ref="R37" si="4">AVERAGE(R34:R36)</f>
        <v>23.234624145785876</v>
      </c>
    </row>
    <row r="38" spans="2:18" x14ac:dyDescent="0.25">
      <c r="B38" s="2">
        <v>3.5</v>
      </c>
      <c r="C38" s="2">
        <v>0.77500000000000002</v>
      </c>
      <c r="D38" s="2">
        <v>0.76500000000000001</v>
      </c>
      <c r="E38" s="2">
        <v>0.748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4">
        <f>STDEV(R34:R36)</f>
        <v>1.0268271225134076</v>
      </c>
    </row>
    <row r="39" spans="2:18" x14ac:dyDescent="0.25">
      <c r="B39" s="2">
        <v>4</v>
      </c>
      <c r="C39" s="2">
        <v>0.85899999999999999</v>
      </c>
      <c r="D39" s="2">
        <v>0.84099999999999997</v>
      </c>
      <c r="E39" s="2">
        <v>0.82799999999999996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2:18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2:18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2:18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5" spans="2:18" x14ac:dyDescent="0.25">
      <c r="B45" s="2">
        <v>0</v>
      </c>
      <c r="C45" s="2">
        <v>0.192</v>
      </c>
      <c r="D45" s="2">
        <v>0.21199999999999999</v>
      </c>
      <c r="E45" s="2">
        <v>0.222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2:18" x14ac:dyDescent="0.25">
      <c r="B46" s="2">
        <v>0.5</v>
      </c>
      <c r="C46" s="2">
        <v>0.26600000000000001</v>
      </c>
      <c r="D46" s="2">
        <v>0.27100000000000002</v>
      </c>
      <c r="E46" s="2">
        <v>0.28599999999999998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18" x14ac:dyDescent="0.25">
      <c r="B47" s="2">
        <v>1</v>
      </c>
      <c r="C47" s="2">
        <v>0.33800000000000002</v>
      </c>
      <c r="D47" s="2">
        <v>0.33700000000000002</v>
      </c>
      <c r="E47" s="2">
        <v>0.34200000000000003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 t="s">
        <v>0</v>
      </c>
      <c r="R47" s="2" t="s">
        <v>2</v>
      </c>
    </row>
    <row r="48" spans="2:18" x14ac:dyDescent="0.25">
      <c r="B48" s="2">
        <v>1.5</v>
      </c>
      <c r="C48" s="2">
        <v>0.41299999999999998</v>
      </c>
      <c r="D48" s="2">
        <v>0.41</v>
      </c>
      <c r="E48" s="2">
        <v>0.40600000000000003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v>0.1479</v>
      </c>
      <c r="R48" s="2">
        <f>((0.2195-P48)/0.2195)*100</f>
        <v>32.619589977220954</v>
      </c>
    </row>
    <row r="49" spans="2:18" x14ac:dyDescent="0.25">
      <c r="B49" s="2">
        <v>2</v>
      </c>
      <c r="C49" s="2">
        <v>0.48899999999999999</v>
      </c>
      <c r="D49" s="2">
        <v>0.47699999999999998</v>
      </c>
      <c r="E49" s="2">
        <v>0.47399999999999998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v>0.13719999999999999</v>
      </c>
      <c r="R49" s="2">
        <f t="shared" ref="R49:R50" si="5">((0.2195-P49)/0.2195)*100</f>
        <v>37.494305239179958</v>
      </c>
    </row>
    <row r="50" spans="2:18" x14ac:dyDescent="0.25">
      <c r="B50" s="2">
        <v>2.5</v>
      </c>
      <c r="C50" s="2">
        <v>0.56299999999999994</v>
      </c>
      <c r="D50" s="2">
        <v>0.55100000000000005</v>
      </c>
      <c r="E50" s="2">
        <v>0.54300000000000004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>
        <v>0.1295</v>
      </c>
      <c r="R50" s="2">
        <f t="shared" si="5"/>
        <v>41.002277904328018</v>
      </c>
    </row>
    <row r="51" spans="2:18" x14ac:dyDescent="0.25">
      <c r="B51" s="2">
        <v>3</v>
      </c>
      <c r="C51" s="2">
        <v>0.63800000000000001</v>
      </c>
      <c r="D51" s="2">
        <v>0.61599999999999999</v>
      </c>
      <c r="E51" s="2">
        <v>0.60699999999999998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3">
        <f>AVERAGE(P48:P50)</f>
        <v>0.13820000000000002</v>
      </c>
      <c r="Q51" s="3"/>
      <c r="R51" s="3">
        <f t="shared" ref="R51" si="6">AVERAGE(R48:R50)</f>
        <v>37.038724373576315</v>
      </c>
    </row>
    <row r="52" spans="2:18" x14ac:dyDescent="0.25">
      <c r="B52" s="2">
        <v>3.5</v>
      </c>
      <c r="C52" s="2">
        <v>0.71099999999999997</v>
      </c>
      <c r="D52" s="2">
        <v>0.68700000000000006</v>
      </c>
      <c r="E52" s="2">
        <v>0.67100000000000004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R52" s="4">
        <f>STDEV(R48:R50)</f>
        <v>4.2098728798676044</v>
      </c>
    </row>
    <row r="53" spans="2:18" x14ac:dyDescent="0.25">
      <c r="B53" s="2">
        <v>4</v>
      </c>
      <c r="C53" s="2">
        <v>0.78</v>
      </c>
      <c r="D53" s="2">
        <v>0.754</v>
      </c>
      <c r="E53" s="2">
        <v>0.73799999999999999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8" x14ac:dyDescent="0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8" x14ac:dyDescent="0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8" x14ac:dyDescent="0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9" spans="2:18" x14ac:dyDescent="0.25">
      <c r="B59" s="2">
        <v>0</v>
      </c>
      <c r="C59" s="2">
        <v>0.34</v>
      </c>
      <c r="D59" s="2">
        <v>0.42199999999999999</v>
      </c>
      <c r="E59" s="2"/>
      <c r="F59" s="5">
        <v>0.45400000000000001</v>
      </c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8" x14ac:dyDescent="0.25">
      <c r="B60" s="2">
        <v>0.5</v>
      </c>
      <c r="C60" s="2">
        <v>0.36899999999999999</v>
      </c>
      <c r="D60" s="2">
        <v>0.47699999999999998</v>
      </c>
      <c r="E60" s="2"/>
      <c r="F60" s="5">
        <v>0.49099999999999999</v>
      </c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2:18" x14ac:dyDescent="0.25">
      <c r="B61" s="2">
        <v>1</v>
      </c>
      <c r="C61" s="2">
        <v>0.42899999999999999</v>
      </c>
      <c r="D61" s="2">
        <v>0.52800000000000002</v>
      </c>
      <c r="E61" s="2">
        <v>0.52500000000000002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 t="s">
        <v>0</v>
      </c>
      <c r="R61" s="2" t="s">
        <v>2</v>
      </c>
    </row>
    <row r="62" spans="2:18" x14ac:dyDescent="0.25">
      <c r="B62" s="2">
        <v>1.5</v>
      </c>
      <c r="C62" s="2">
        <v>0.49099999999999999</v>
      </c>
      <c r="D62" s="2">
        <v>0.59099999999999997</v>
      </c>
      <c r="E62" s="2">
        <v>0.57399999999999995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>
        <v>0.12</v>
      </c>
      <c r="R62" s="2">
        <f>((0.2195-P62)/0.2195)*100</f>
        <v>45.330296127562647</v>
      </c>
    </row>
    <row r="63" spans="2:18" x14ac:dyDescent="0.25">
      <c r="B63" s="2">
        <v>2</v>
      </c>
      <c r="C63" s="2">
        <v>0.56399999999999995</v>
      </c>
      <c r="D63" s="2">
        <v>0.64700000000000002</v>
      </c>
      <c r="E63" s="2">
        <v>0.627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>
        <v>0.1164</v>
      </c>
      <c r="R63" s="2">
        <f t="shared" ref="R63:R64" si="7">((0.2195-P63)/0.2195)*100</f>
        <v>46.970387243735765</v>
      </c>
    </row>
    <row r="64" spans="2:18" x14ac:dyDescent="0.25">
      <c r="B64" s="2">
        <v>2.5</v>
      </c>
      <c r="C64" s="2">
        <v>0.61499999999999999</v>
      </c>
      <c r="D64" s="2">
        <v>0.70699999999999996</v>
      </c>
      <c r="E64" s="2">
        <v>0.68300000000000005</v>
      </c>
      <c r="F64" s="2"/>
      <c r="G64" s="2"/>
      <c r="H64" s="2"/>
      <c r="I64" s="2"/>
      <c r="J64" s="2"/>
      <c r="K64" s="2"/>
      <c r="L64" s="2"/>
      <c r="M64" s="2"/>
      <c r="N64" s="2"/>
      <c r="O64" s="2"/>
      <c r="P64" s="2">
        <v>0.1061</v>
      </c>
      <c r="R64" s="2">
        <f t="shared" si="7"/>
        <v>51.662870159453298</v>
      </c>
    </row>
    <row r="65" spans="2:18" x14ac:dyDescent="0.25">
      <c r="B65" s="2">
        <v>3</v>
      </c>
      <c r="C65" s="2">
        <v>0.69</v>
      </c>
      <c r="D65" s="2">
        <v>0.76500000000000001</v>
      </c>
      <c r="E65" s="2">
        <v>0.73399999999999999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3">
        <f>AVERAGE(P62:P64)</f>
        <v>0.11416666666666668</v>
      </c>
      <c r="Q65" s="3"/>
      <c r="R65" s="3">
        <f t="shared" ref="R65" si="8">AVERAGE(R62:R64)</f>
        <v>47.987851176917239</v>
      </c>
    </row>
    <row r="66" spans="2:18" x14ac:dyDescent="0.25">
      <c r="B66" s="2">
        <v>3.5</v>
      </c>
      <c r="C66" s="2">
        <v>0.73799999999999999</v>
      </c>
      <c r="D66" s="2">
        <v>0.82599999999999996</v>
      </c>
      <c r="E66" s="2">
        <v>0.78600000000000003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R66" s="4">
        <f>STDEV(R62:R64)</f>
        <v>3.2866089071926075</v>
      </c>
    </row>
    <row r="67" spans="2:18" x14ac:dyDescent="0.25">
      <c r="B67" s="2">
        <v>4</v>
      </c>
      <c r="C67" s="2">
        <v>0.80200000000000005</v>
      </c>
      <c r="D67" s="2">
        <v>0.88600000000000001</v>
      </c>
      <c r="E67" s="2">
        <v>0.84299999999999997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8" x14ac:dyDescent="0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8" x14ac:dyDescent="0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8" x14ac:dyDescent="0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4" spans="2:18" x14ac:dyDescent="0.25">
      <c r="B74" s="2">
        <v>0</v>
      </c>
      <c r="C74" s="2">
        <v>0.4</v>
      </c>
      <c r="D74" s="2">
        <v>0.41499999999999998</v>
      </c>
      <c r="E74" s="2">
        <v>0.40600000000000003</v>
      </c>
      <c r="F74" s="5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8" x14ac:dyDescent="0.25">
      <c r="B75" s="2">
        <v>0.5</v>
      </c>
      <c r="C75" s="2">
        <v>0.437</v>
      </c>
      <c r="D75" s="2">
        <v>0.45200000000000001</v>
      </c>
      <c r="E75" s="2">
        <v>0.435</v>
      </c>
      <c r="F75" s="5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8" x14ac:dyDescent="0.25">
      <c r="B76" s="2">
        <v>1</v>
      </c>
      <c r="C76" s="2">
        <v>0.5</v>
      </c>
      <c r="D76" s="2">
        <v>0.49099999999999999</v>
      </c>
      <c r="E76" s="2">
        <v>0.46800000000000003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 t="s">
        <v>0</v>
      </c>
      <c r="R76" s="2" t="s">
        <v>2</v>
      </c>
    </row>
    <row r="77" spans="2:18" x14ac:dyDescent="0.25">
      <c r="B77" s="2">
        <v>1.5</v>
      </c>
      <c r="C77" s="2">
        <v>0.53700000000000003</v>
      </c>
      <c r="D77" s="2">
        <v>0.53300000000000003</v>
      </c>
      <c r="E77" s="2">
        <v>0.50700000000000001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>
        <v>8.5199999999999998E-2</v>
      </c>
      <c r="R77" s="2">
        <f>((0.2195-P77)/0.2195)*100</f>
        <v>61.184510250569481</v>
      </c>
    </row>
    <row r="78" spans="2:18" x14ac:dyDescent="0.25">
      <c r="B78" s="2">
        <v>2</v>
      </c>
      <c r="C78" s="2">
        <v>0.56299999999999994</v>
      </c>
      <c r="D78" s="2">
        <v>0.57099999999999995</v>
      </c>
      <c r="E78" s="2">
        <v>0.54500000000000004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>
        <v>8.2100000000000006E-2</v>
      </c>
      <c r="R78" s="2">
        <f t="shared" ref="R78:R79" si="9">((0.2195-P78)/0.2195)*100</f>
        <v>62.596810933940773</v>
      </c>
    </row>
    <row r="79" spans="2:18" x14ac:dyDescent="0.25">
      <c r="B79" s="2">
        <v>2.5</v>
      </c>
      <c r="C79" s="2">
        <v>0.60799999999999998</v>
      </c>
      <c r="D79" s="2">
        <v>0.61699999999999999</v>
      </c>
      <c r="E79" s="2">
        <v>0.58399999999999996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>
        <v>7.5499999999999998E-2</v>
      </c>
      <c r="R79" s="2">
        <f t="shared" si="9"/>
        <v>65.603644646924835</v>
      </c>
    </row>
    <row r="80" spans="2:18" x14ac:dyDescent="0.25">
      <c r="B80" s="2">
        <v>3</v>
      </c>
      <c r="C80" s="2">
        <v>0.66100000000000003</v>
      </c>
      <c r="D80" s="2">
        <v>0.66</v>
      </c>
      <c r="E80" s="2">
        <v>0.625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3">
        <f>AVERAGE(P77:P79)</f>
        <v>8.0933333333333343E-2</v>
      </c>
      <c r="Q80" s="3"/>
      <c r="R80" s="3">
        <f t="shared" ref="R80" si="10">AVERAGE(R77:R79)</f>
        <v>63.128321943811699</v>
      </c>
    </row>
    <row r="81" spans="2:18" x14ac:dyDescent="0.25">
      <c r="B81" s="2">
        <v>3.5</v>
      </c>
      <c r="C81" s="2">
        <v>0.70099999999999996</v>
      </c>
      <c r="D81" s="2">
        <v>0.69899999999999995</v>
      </c>
      <c r="E81" s="2">
        <v>0.66500000000000004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R81" s="4">
        <f>STDEV(R77:R79)</f>
        <v>2.2570035818476795</v>
      </c>
    </row>
    <row r="82" spans="2:18" x14ac:dyDescent="0.25">
      <c r="B82" s="2">
        <v>4</v>
      </c>
      <c r="C82" s="2">
        <v>0.74299999999999999</v>
      </c>
      <c r="D82" s="2">
        <v>0.74</v>
      </c>
      <c r="E82" s="2">
        <v>0.70199999999999996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8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8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8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8" spans="2:18" x14ac:dyDescent="0.25">
      <c r="B88" s="2">
        <v>0</v>
      </c>
      <c r="C88" s="2">
        <v>0.55800000000000005</v>
      </c>
      <c r="D88" s="2">
        <v>0.83499999999999996</v>
      </c>
      <c r="E88" s="2">
        <v>0.47399999999999998</v>
      </c>
      <c r="F88" s="5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8" x14ac:dyDescent="0.25">
      <c r="B89" s="2">
        <v>0.5</v>
      </c>
      <c r="C89" s="2">
        <v>0.59299999999999997</v>
      </c>
      <c r="D89" s="2">
        <v>0.86699999999999999</v>
      </c>
      <c r="E89" s="2">
        <v>0.50700000000000001</v>
      </c>
      <c r="F89" s="5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8" x14ac:dyDescent="0.25">
      <c r="B90" s="2">
        <v>1</v>
      </c>
      <c r="C90" s="2">
        <v>0.61299999999999999</v>
      </c>
      <c r="D90" s="2">
        <v>0.89800000000000002</v>
      </c>
      <c r="E90" s="2">
        <v>0.53400000000000003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 t="s">
        <v>0</v>
      </c>
      <c r="R90" s="2" t="s">
        <v>2</v>
      </c>
    </row>
    <row r="91" spans="2:18" x14ac:dyDescent="0.25">
      <c r="B91" s="2">
        <v>1.5</v>
      </c>
      <c r="C91" s="2">
        <v>0.64200000000000002</v>
      </c>
      <c r="D91" s="2">
        <v>0.92800000000000005</v>
      </c>
      <c r="E91" s="2">
        <v>0.55700000000000005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>
        <v>6.3E-2</v>
      </c>
      <c r="R91" s="2">
        <f>((0.2195-P91)/0.2195)*100</f>
        <v>71.29840546697038</v>
      </c>
    </row>
    <row r="92" spans="2:18" x14ac:dyDescent="0.25">
      <c r="B92" s="2">
        <v>2</v>
      </c>
      <c r="C92" s="2">
        <v>0.67300000000000004</v>
      </c>
      <c r="D92" s="2">
        <v>0.96</v>
      </c>
      <c r="E92" s="2">
        <v>0.58399999999999996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>
        <v>6.0400000000000002E-2</v>
      </c>
      <c r="R92" s="2">
        <f t="shared" ref="R92:R93" si="11">((0.2195-P92)/0.2195)*100</f>
        <v>72.482915717539868</v>
      </c>
    </row>
    <row r="93" spans="2:18" x14ac:dyDescent="0.25">
      <c r="B93" s="2">
        <v>2.5</v>
      </c>
      <c r="C93" s="2">
        <v>0.70499999999999996</v>
      </c>
      <c r="D93" s="2">
        <v>0.99099999999999999</v>
      </c>
      <c r="E93" s="2">
        <v>0.60799999999999998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>
        <v>5.11E-2</v>
      </c>
      <c r="R93" s="2">
        <f t="shared" si="11"/>
        <v>76.719817767653751</v>
      </c>
    </row>
    <row r="94" spans="2:18" x14ac:dyDescent="0.25">
      <c r="B94" s="2">
        <v>3</v>
      </c>
      <c r="C94" s="2">
        <v>0.74099999999999999</v>
      </c>
      <c r="D94" s="2">
        <v>1.016</v>
      </c>
      <c r="E94" s="2">
        <v>0.63300000000000001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3">
        <f>AVERAGE(P91:P93)</f>
        <v>5.8166666666666672E-2</v>
      </c>
      <c r="Q94" s="3"/>
      <c r="R94" s="3">
        <f t="shared" ref="R94" si="12">AVERAGE(R91:R93)</f>
        <v>73.500379650721342</v>
      </c>
    </row>
    <row r="95" spans="2:18" x14ac:dyDescent="0.25">
      <c r="B95" s="2">
        <v>3.5</v>
      </c>
      <c r="C95" s="2">
        <v>0.77100000000000002</v>
      </c>
      <c r="D95" s="2">
        <v>1.046</v>
      </c>
      <c r="E95" s="2">
        <v>0.65800000000000003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R95" s="4">
        <f>STDEV(R91:R93)</f>
        <v>2.8503249770849051</v>
      </c>
    </row>
    <row r="96" spans="2:18" x14ac:dyDescent="0.25">
      <c r="B96" s="2">
        <v>4</v>
      </c>
      <c r="C96" s="2">
        <v>0.81699999999999995</v>
      </c>
      <c r="D96" s="2">
        <v>1.079</v>
      </c>
      <c r="E96" s="2">
        <v>0.68200000000000005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8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8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8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1" spans="2:18" x14ac:dyDescent="0.25">
      <c r="B101" s="2">
        <v>0</v>
      </c>
      <c r="C101" s="2">
        <v>1.139</v>
      </c>
      <c r="D101" s="2">
        <v>1.1599999999999999</v>
      </c>
      <c r="E101" s="2">
        <v>1.1910000000000001</v>
      </c>
      <c r="F101" s="5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8" x14ac:dyDescent="0.25">
      <c r="B102" s="2">
        <v>0.5</v>
      </c>
      <c r="C102" s="2">
        <v>1.1619999999999999</v>
      </c>
      <c r="D102" s="2">
        <v>1.163</v>
      </c>
      <c r="E102" s="2">
        <v>1.1870000000000001</v>
      </c>
      <c r="F102" s="5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8" x14ac:dyDescent="0.25">
      <c r="B103" s="2">
        <v>1</v>
      </c>
      <c r="C103" s="2">
        <v>1.171</v>
      </c>
      <c r="D103" s="2">
        <v>1.1679999999999999</v>
      </c>
      <c r="E103" s="2">
        <v>1.1850000000000001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 t="s">
        <v>0</v>
      </c>
      <c r="R103" s="2" t="s">
        <v>2</v>
      </c>
    </row>
    <row r="104" spans="2:18" x14ac:dyDescent="0.25">
      <c r="B104" s="2">
        <v>1.5</v>
      </c>
      <c r="C104" s="2">
        <v>1.1619999999999999</v>
      </c>
      <c r="D104" s="2">
        <v>1.1759999999999999</v>
      </c>
      <c r="E104" s="2">
        <v>1.1850000000000001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>
        <v>7.0000000000000001E-3</v>
      </c>
      <c r="R104" s="2">
        <f>((0.2195-P104)/0.2195)*100</f>
        <v>96.810933940774476</v>
      </c>
    </row>
    <row r="105" spans="2:18" x14ac:dyDescent="0.25">
      <c r="B105" s="2">
        <v>2</v>
      </c>
      <c r="C105" s="2">
        <v>1.1659999999999999</v>
      </c>
      <c r="D105" s="2">
        <v>1.171</v>
      </c>
      <c r="E105" s="2">
        <v>1.194</v>
      </c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>
        <v>5.4999999999999997E-3</v>
      </c>
      <c r="R105" s="2">
        <f t="shared" ref="R105:R106" si="13">((0.2195-P105)/0.2195)*100</f>
        <v>97.494305239179951</v>
      </c>
    </row>
    <row r="106" spans="2:18" x14ac:dyDescent="0.25">
      <c r="B106" s="2">
        <v>2.5</v>
      </c>
      <c r="C106" s="2">
        <v>1.1739999999999999</v>
      </c>
      <c r="D106" s="2">
        <v>1.177</v>
      </c>
      <c r="E106" s="2">
        <v>1.1910000000000001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>
        <v>8.0000000000000004E-4</v>
      </c>
      <c r="R106" s="2">
        <f t="shared" si="13"/>
        <v>99.635535307517088</v>
      </c>
    </row>
    <row r="107" spans="2:18" x14ac:dyDescent="0.25">
      <c r="B107" s="2">
        <v>3</v>
      </c>
      <c r="C107" s="2">
        <v>1.1739999999999999</v>
      </c>
      <c r="D107" s="2">
        <v>1.1759999999999999</v>
      </c>
      <c r="E107" s="2">
        <v>1.19</v>
      </c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3">
        <f>AVERAGE(P104:P106)</f>
        <v>4.4333333333333334E-3</v>
      </c>
      <c r="Q107" s="3"/>
      <c r="R107" s="3">
        <f t="shared" ref="R107" si="14">AVERAGE(R104:R106)</f>
        <v>97.9802581624905</v>
      </c>
    </row>
    <row r="108" spans="2:18" x14ac:dyDescent="0.25">
      <c r="B108" s="2">
        <v>3.5</v>
      </c>
      <c r="C108" s="2">
        <v>1.175</v>
      </c>
      <c r="D108" s="2">
        <v>1.1919999999999999</v>
      </c>
      <c r="E108" s="2">
        <v>1.19</v>
      </c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R108" s="4">
        <f>STDEV(R104:R106)</f>
        <v>1.4736708937230909</v>
      </c>
    </row>
    <row r="109" spans="2:18" x14ac:dyDescent="0.25">
      <c r="B109" s="2">
        <v>4</v>
      </c>
      <c r="C109" s="2">
        <v>1.177</v>
      </c>
      <c r="D109" s="2">
        <v>1.175</v>
      </c>
      <c r="E109" s="2">
        <v>1.1910000000000001</v>
      </c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8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8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8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ECE5F-EBA5-41F2-87B3-867BC32CAD47}">
  <dimension ref="B4:U114"/>
  <sheetViews>
    <sheetView tabSelected="1" topLeftCell="A24" workbookViewId="0">
      <selection activeCell="A41" sqref="A41:M74"/>
    </sheetView>
  </sheetViews>
  <sheetFormatPr baseColWidth="10" defaultRowHeight="15" x14ac:dyDescent="0.25"/>
  <cols>
    <col min="1" max="1" width="5.28515625" style="2" customWidth="1"/>
    <col min="2" max="2" width="16.28515625" style="2" customWidth="1"/>
    <col min="3" max="16384" width="11.42578125" style="2"/>
  </cols>
  <sheetData>
    <row r="4" spans="4:8" x14ac:dyDescent="0.25">
      <c r="D4" s="2">
        <v>0.44</v>
      </c>
      <c r="F4" s="2">
        <v>12.99</v>
      </c>
      <c r="G4" s="4"/>
      <c r="H4" s="4">
        <v>1.87859</v>
      </c>
    </row>
    <row r="5" spans="4:8" x14ac:dyDescent="0.25">
      <c r="D5" s="2">
        <v>0.66</v>
      </c>
      <c r="F5" s="2">
        <v>23.2346</v>
      </c>
      <c r="G5" s="4"/>
      <c r="H5" s="4">
        <v>1.0268299999999999</v>
      </c>
    </row>
    <row r="6" spans="4:8" x14ac:dyDescent="0.25">
      <c r="D6" s="2">
        <v>0.99</v>
      </c>
      <c r="E6" s="2">
        <v>38.603400000000001</v>
      </c>
      <c r="F6" s="2">
        <v>37.037999999999997</v>
      </c>
      <c r="G6" s="4">
        <v>1.2597100000000001</v>
      </c>
      <c r="H6" s="4">
        <v>1.20987</v>
      </c>
    </row>
    <row r="7" spans="4:8" x14ac:dyDescent="0.25">
      <c r="D7" s="2">
        <v>1.48</v>
      </c>
      <c r="E7" s="2">
        <v>53.075499999999998</v>
      </c>
      <c r="F7" s="2">
        <v>47.987900000000003</v>
      </c>
      <c r="G7" s="4">
        <v>5.6070900000000004</v>
      </c>
      <c r="H7" s="4">
        <v>3.28661</v>
      </c>
    </row>
    <row r="8" spans="4:8" x14ac:dyDescent="0.25">
      <c r="D8" s="2">
        <v>2.2000000000000002</v>
      </c>
      <c r="E8" s="2">
        <v>60.923200000000001</v>
      </c>
      <c r="F8" s="2">
        <v>63.128300000000003</v>
      </c>
      <c r="G8" s="4">
        <v>1.0682799999999999</v>
      </c>
      <c r="H8" s="4">
        <v>2.2570000000000001</v>
      </c>
    </row>
    <row r="9" spans="4:8" x14ac:dyDescent="0.25">
      <c r="D9" s="2">
        <v>3.3</v>
      </c>
      <c r="E9" s="2">
        <v>69.130399999999995</v>
      </c>
      <c r="F9" s="2">
        <v>73.500399999999999</v>
      </c>
      <c r="G9" s="4">
        <v>2.11686</v>
      </c>
      <c r="H9" s="4">
        <v>2.85032</v>
      </c>
    </row>
    <row r="10" spans="4:8" x14ac:dyDescent="0.25">
      <c r="D10" s="2">
        <v>5</v>
      </c>
      <c r="E10" s="2">
        <v>78.870900000000006</v>
      </c>
      <c r="F10" s="2">
        <v>97.9803</v>
      </c>
      <c r="G10" s="4">
        <v>3.3213499999999998</v>
      </c>
      <c r="H10" s="4">
        <v>1.47367</v>
      </c>
    </row>
    <row r="11" spans="4:8" x14ac:dyDescent="0.25">
      <c r="D11" s="2">
        <v>10</v>
      </c>
      <c r="E11" s="2">
        <v>93.441000000000003</v>
      </c>
      <c r="G11" s="4">
        <v>1.8360300000000001</v>
      </c>
      <c r="H11" s="4"/>
    </row>
    <row r="24" spans="2:21" x14ac:dyDescent="0.25">
      <c r="H24" s="9" t="s">
        <v>6</v>
      </c>
    </row>
    <row r="25" spans="2:21" x14ac:dyDescent="0.25">
      <c r="H25" s="2">
        <v>0.44</v>
      </c>
      <c r="I25" s="2">
        <v>12.99</v>
      </c>
      <c r="J25" s="2">
        <v>10.888382687927109</v>
      </c>
      <c r="K25" s="2">
        <v>13.62186788154898</v>
      </c>
      <c r="L25" s="2">
        <v>14.487471526195897</v>
      </c>
      <c r="U25" s="3"/>
    </row>
    <row r="26" spans="2:21" x14ac:dyDescent="0.25">
      <c r="H26" s="2">
        <v>0.66</v>
      </c>
      <c r="I26" s="2">
        <v>23.2346</v>
      </c>
      <c r="J26" s="2">
        <v>22.050113895216398</v>
      </c>
      <c r="K26" s="2">
        <v>23.872437357630979</v>
      </c>
      <c r="L26" s="2">
        <v>23.781321184510247</v>
      </c>
      <c r="U26" s="4"/>
    </row>
    <row r="27" spans="2:21" x14ac:dyDescent="0.25">
      <c r="H27" s="2">
        <v>0.99</v>
      </c>
      <c r="I27" s="2">
        <v>37.037999999999997</v>
      </c>
      <c r="J27" s="2">
        <v>32.619589977220954</v>
      </c>
      <c r="K27" s="2">
        <v>37.494305239179958</v>
      </c>
      <c r="L27" s="2">
        <v>41.002277904328018</v>
      </c>
    </row>
    <row r="28" spans="2:21" x14ac:dyDescent="0.25">
      <c r="H28" s="2">
        <v>1.48</v>
      </c>
      <c r="I28" s="2">
        <v>47.987900000000003</v>
      </c>
      <c r="J28" s="2">
        <v>45.330296127562647</v>
      </c>
      <c r="K28" s="2">
        <v>46.970387243735765</v>
      </c>
      <c r="L28" s="2">
        <v>51.662870159453298</v>
      </c>
    </row>
    <row r="29" spans="2:21" x14ac:dyDescent="0.25">
      <c r="H29" s="2">
        <v>2.2000000000000002</v>
      </c>
      <c r="I29" s="2">
        <v>63.128300000000003</v>
      </c>
      <c r="J29" s="2">
        <v>61.184510250569481</v>
      </c>
      <c r="K29" s="2">
        <v>62.596810933940773</v>
      </c>
      <c r="L29" s="2">
        <v>65.603644646924835</v>
      </c>
    </row>
    <row r="30" spans="2:21" x14ac:dyDescent="0.25">
      <c r="H30" s="2">
        <v>3.3</v>
      </c>
      <c r="I30" s="2">
        <v>73.500379650721342</v>
      </c>
      <c r="J30" s="2">
        <v>71.29840546697038</v>
      </c>
      <c r="K30" s="2">
        <v>72.482915717539868</v>
      </c>
      <c r="L30" s="2">
        <v>76.719817767653751</v>
      </c>
    </row>
    <row r="31" spans="2:21" x14ac:dyDescent="0.25">
      <c r="H31" s="2">
        <v>5</v>
      </c>
      <c r="I31" s="2">
        <v>97.9802581624905</v>
      </c>
      <c r="J31" s="2">
        <v>96.810933940774476</v>
      </c>
      <c r="K31" s="2">
        <v>97.494305239179951</v>
      </c>
      <c r="L31" s="2">
        <v>99.635535307517088</v>
      </c>
    </row>
    <row r="32" spans="2:21" x14ac:dyDescent="0.25">
      <c r="B32" s="8" t="s">
        <v>3</v>
      </c>
    </row>
    <row r="33" spans="2:21" x14ac:dyDescent="0.25">
      <c r="B33" s="2">
        <v>1.6612</v>
      </c>
      <c r="D33" s="2">
        <v>0.99</v>
      </c>
      <c r="E33" s="2">
        <v>38.603400000000001</v>
      </c>
      <c r="F33" s="2">
        <v>39.255996084189917</v>
      </c>
      <c r="G33" s="2">
        <v>37.151248164464036</v>
      </c>
      <c r="H33" s="2">
        <v>39.402838962310334</v>
      </c>
    </row>
    <row r="34" spans="2:21" x14ac:dyDescent="0.25">
      <c r="B34" s="2">
        <v>1.5761376</v>
      </c>
      <c r="D34" s="2">
        <v>1.48</v>
      </c>
      <c r="E34" s="2">
        <v>53.075499999999998</v>
      </c>
      <c r="F34" s="2">
        <v>48.360254527655414</v>
      </c>
      <c r="G34" s="2">
        <v>51.590797846304461</v>
      </c>
      <c r="H34" s="2">
        <v>59.275575134605972</v>
      </c>
    </row>
    <row r="35" spans="2:21" x14ac:dyDescent="0.25">
      <c r="B35" s="2">
        <v>1.22637</v>
      </c>
      <c r="D35" s="2">
        <v>2.2000000000000002</v>
      </c>
      <c r="E35" s="2">
        <v>60.923200000000001</v>
      </c>
      <c r="F35" s="2">
        <v>59.765051395007355</v>
      </c>
      <c r="G35" s="2">
        <v>61.869799314733243</v>
      </c>
      <c r="H35" s="2">
        <v>61.13558492413118</v>
      </c>
    </row>
    <row r="36" spans="2:21" x14ac:dyDescent="0.25">
      <c r="B36" s="2">
        <v>1.4840500000000001</v>
      </c>
      <c r="C36" s="6">
        <f>AVERAGE(B33:B34,B36)</f>
        <v>1.5737958666666667</v>
      </c>
      <c r="D36" s="2">
        <v>3.3</v>
      </c>
      <c r="E36" s="2">
        <v>69.130399999999995</v>
      </c>
      <c r="F36" s="2">
        <v>67.694566813509553</v>
      </c>
      <c r="G36" s="2">
        <v>68.135095447870782</v>
      </c>
      <c r="H36" s="2">
        <v>71.561429270680364</v>
      </c>
      <c r="O36" s="9" t="s">
        <v>4</v>
      </c>
      <c r="Q36" s="2">
        <v>1.7178500000000001</v>
      </c>
    </row>
    <row r="37" spans="2:21" x14ac:dyDescent="0.25">
      <c r="B37" s="2">
        <f>AVERAGE(B33:B35)</f>
        <v>1.4879025333333333</v>
      </c>
      <c r="C37" s="7">
        <f>STDEV(B33:B34,B36)</f>
        <v>8.8598213363776851E-2</v>
      </c>
      <c r="D37" s="2">
        <v>5</v>
      </c>
      <c r="E37" s="2">
        <v>78.870900000000006</v>
      </c>
      <c r="F37" s="2">
        <v>76.309348996573661</v>
      </c>
      <c r="G37" s="2">
        <v>77.679882525697508</v>
      </c>
      <c r="H37" s="2">
        <v>82.623592755751346</v>
      </c>
      <c r="O37" s="2">
        <v>1.6279999999999999</v>
      </c>
      <c r="Q37" s="2">
        <v>1.6421698</v>
      </c>
    </row>
    <row r="38" spans="2:21" x14ac:dyDescent="0.25">
      <c r="B38" s="4">
        <f>STDEV(B33:B35)</f>
        <v>0.23045249503369039</v>
      </c>
      <c r="D38" s="2">
        <v>10</v>
      </c>
      <c r="E38" s="2">
        <v>93.441000000000003</v>
      </c>
      <c r="F38" s="2">
        <v>91.336270190895746</v>
      </c>
      <c r="G38" s="2">
        <v>94.273127753303982</v>
      </c>
      <c r="H38" s="2">
        <v>94.713656387665196</v>
      </c>
      <c r="Q38" s="2">
        <v>1.5279750000000001</v>
      </c>
    </row>
    <row r="39" spans="2:21" x14ac:dyDescent="0.25">
      <c r="Q39" s="9">
        <f>AVERAGE(Q36:Q38)</f>
        <v>1.6293315999999998</v>
      </c>
    </row>
    <row r="40" spans="2:21" x14ac:dyDescent="0.25">
      <c r="Q40" s="10">
        <f>STDEV(Q36:Q38)</f>
        <v>9.5586314086693394E-2</v>
      </c>
    </row>
    <row r="43" spans="2:21" x14ac:dyDescent="0.25">
      <c r="C43" s="2">
        <v>0.44</v>
      </c>
      <c r="D43" s="2">
        <v>12.99</v>
      </c>
      <c r="E43" s="4">
        <v>1.87859</v>
      </c>
      <c r="U43" s="3"/>
    </row>
    <row r="44" spans="2:21" x14ac:dyDescent="0.25">
      <c r="C44" s="2">
        <v>0.66</v>
      </c>
      <c r="D44" s="2">
        <v>23.2346</v>
      </c>
      <c r="E44" s="4">
        <v>1.0268299999999999</v>
      </c>
      <c r="P44" s="2">
        <v>-0.91116173120729016</v>
      </c>
      <c r="Q44" s="2">
        <f>100+P44</f>
        <v>99.088838268792713</v>
      </c>
      <c r="U44" s="4"/>
    </row>
    <row r="45" spans="2:21" x14ac:dyDescent="0.25">
      <c r="C45" s="2">
        <v>0.99</v>
      </c>
      <c r="D45" s="2">
        <v>37.037999999999997</v>
      </c>
      <c r="E45" s="4">
        <v>1.20987</v>
      </c>
      <c r="P45" s="2">
        <v>1.0478359908883812</v>
      </c>
      <c r="Q45" s="2">
        <f t="shared" ref="Q45:Q48" si="0">100+P45</f>
        <v>101.04783599088839</v>
      </c>
    </row>
    <row r="46" spans="2:21" x14ac:dyDescent="0.25">
      <c r="C46" s="2">
        <v>1.48</v>
      </c>
      <c r="D46" s="2">
        <v>47.987900000000003</v>
      </c>
      <c r="E46" s="4">
        <v>3.28661</v>
      </c>
      <c r="P46" s="2">
        <v>-0.13667425968109098</v>
      </c>
      <c r="Q46" s="2">
        <f t="shared" si="0"/>
        <v>99.863325740318913</v>
      </c>
    </row>
    <row r="47" spans="2:21" x14ac:dyDescent="0.25">
      <c r="C47" s="2">
        <v>2.2000000000000002</v>
      </c>
      <c r="D47" s="2">
        <v>63.128300000000003</v>
      </c>
      <c r="E47" s="4">
        <v>2.2570000000000001</v>
      </c>
      <c r="P47" s="2">
        <v>0</v>
      </c>
      <c r="Q47" s="2">
        <f>100+P47</f>
        <v>100</v>
      </c>
    </row>
    <row r="48" spans="2:21" x14ac:dyDescent="0.25">
      <c r="C48" s="2">
        <v>3.3</v>
      </c>
      <c r="D48" s="2">
        <v>73.500399999999999</v>
      </c>
      <c r="E48" s="4">
        <v>2.85032</v>
      </c>
      <c r="P48" s="2">
        <f>STDEV(P44:P47)</f>
        <v>0.80557553287014949</v>
      </c>
      <c r="Q48" s="2">
        <f t="shared" si="0"/>
        <v>100.80557553287015</v>
      </c>
    </row>
    <row r="49" spans="2:21" x14ac:dyDescent="0.25">
      <c r="C49" s="2">
        <v>5</v>
      </c>
      <c r="D49" s="2">
        <v>97.9803</v>
      </c>
      <c r="E49" s="4">
        <v>1.47367</v>
      </c>
    </row>
    <row r="50" spans="2:21" x14ac:dyDescent="0.25">
      <c r="C50" s="2" t="s">
        <v>5</v>
      </c>
      <c r="D50" s="2">
        <v>100</v>
      </c>
      <c r="E50" s="4">
        <v>0.80549999999999999</v>
      </c>
    </row>
    <row r="54" spans="2:21" x14ac:dyDescent="0.25">
      <c r="N54" s="2" t="s">
        <v>7</v>
      </c>
    </row>
    <row r="55" spans="2:21" x14ac:dyDescent="0.25">
      <c r="N55" s="2" t="s">
        <v>8</v>
      </c>
    </row>
    <row r="56" spans="2:21" x14ac:dyDescent="0.25">
      <c r="N56" s="2" t="s">
        <v>9</v>
      </c>
    </row>
    <row r="57" spans="2:21" x14ac:dyDescent="0.25">
      <c r="N57" s="2" t="s">
        <v>10</v>
      </c>
    </row>
    <row r="58" spans="2:21" x14ac:dyDescent="0.25">
      <c r="N58" s="2" t="s">
        <v>11</v>
      </c>
    </row>
    <row r="59" spans="2:21" x14ac:dyDescent="0.25">
      <c r="U59" s="3"/>
    </row>
    <row r="60" spans="2:21" x14ac:dyDescent="0.25">
      <c r="B60" s="2">
        <v>0.99</v>
      </c>
      <c r="C60" s="2">
        <v>38.603400000000001</v>
      </c>
      <c r="D60" s="4">
        <v>1.2597100000000001</v>
      </c>
      <c r="U60" s="4"/>
    </row>
    <row r="61" spans="2:21" x14ac:dyDescent="0.25">
      <c r="B61" s="2">
        <v>1.48</v>
      </c>
      <c r="C61" s="2">
        <v>53.075499999999998</v>
      </c>
      <c r="D61" s="4">
        <v>5.6070900000000004</v>
      </c>
    </row>
    <row r="62" spans="2:21" x14ac:dyDescent="0.25">
      <c r="B62" s="2">
        <v>2.2000000000000002</v>
      </c>
      <c r="C62" s="2">
        <v>60.923200000000001</v>
      </c>
      <c r="D62" s="4">
        <v>1.0682799999999999</v>
      </c>
    </row>
    <row r="63" spans="2:21" x14ac:dyDescent="0.25">
      <c r="B63" s="2">
        <v>3.3</v>
      </c>
      <c r="C63" s="2">
        <v>69.130399999999995</v>
      </c>
      <c r="D63" s="4">
        <v>2.11686</v>
      </c>
    </row>
    <row r="64" spans="2:21" x14ac:dyDescent="0.25">
      <c r="B64" s="2">
        <v>5</v>
      </c>
      <c r="C64" s="2">
        <v>78.870900000000006</v>
      </c>
      <c r="D64" s="4">
        <v>3.3213499999999998</v>
      </c>
      <c r="O64" s="2">
        <v>-2.3494860499265777</v>
      </c>
      <c r="P64" s="2">
        <f>100+O64</f>
        <v>97.650513950073417</v>
      </c>
    </row>
    <row r="65" spans="2:21" x14ac:dyDescent="0.25">
      <c r="B65" s="2">
        <v>10</v>
      </c>
      <c r="C65" s="2">
        <v>93.441000000000003</v>
      </c>
      <c r="D65" s="4">
        <v>1.8360300000000001</v>
      </c>
      <c r="O65" s="2">
        <v>-2.5942241801272634</v>
      </c>
      <c r="P65" s="2">
        <f t="shared" ref="P65:P68" si="1">100+O65</f>
        <v>97.40577581987273</v>
      </c>
    </row>
    <row r="66" spans="2:21" x14ac:dyDescent="0.25">
      <c r="B66" s="2" t="s">
        <v>5</v>
      </c>
      <c r="C66" s="2">
        <v>100</v>
      </c>
      <c r="D66" s="4">
        <v>1.43</v>
      </c>
      <c r="P66" s="2">
        <f t="shared" si="1"/>
        <v>100</v>
      </c>
    </row>
    <row r="67" spans="2:21" x14ac:dyDescent="0.25">
      <c r="O67" s="2">
        <v>0</v>
      </c>
      <c r="P67" s="2">
        <f t="shared" si="1"/>
        <v>100</v>
      </c>
    </row>
    <row r="68" spans="2:21" x14ac:dyDescent="0.25">
      <c r="O68" s="2">
        <f>STDEV(O64:O67)</f>
        <v>1.4323628816243164</v>
      </c>
      <c r="P68" s="2">
        <f t="shared" si="1"/>
        <v>101.43236288162431</v>
      </c>
    </row>
    <row r="76" spans="2:21" x14ac:dyDescent="0.25">
      <c r="U76" s="3"/>
    </row>
    <row r="77" spans="2:21" x14ac:dyDescent="0.25">
      <c r="U77" s="4"/>
    </row>
    <row r="81" spans="4:21" x14ac:dyDescent="0.25">
      <c r="D81" s="2">
        <v>0.44</v>
      </c>
      <c r="E81" s="2">
        <v>12.99</v>
      </c>
      <c r="F81" s="2">
        <v>10.888382687927109</v>
      </c>
      <c r="G81" s="2">
        <v>13.62186788154898</v>
      </c>
      <c r="H81" s="2">
        <v>14.487471526195897</v>
      </c>
      <c r="K81" s="2">
        <v>12.99</v>
      </c>
    </row>
    <row r="82" spans="4:21" x14ac:dyDescent="0.25">
      <c r="D82" s="2">
        <v>0.66</v>
      </c>
      <c r="E82" s="2">
        <v>23.2346</v>
      </c>
      <c r="F82" s="2">
        <v>22.050113895216398</v>
      </c>
      <c r="G82" s="2">
        <v>23.872437357630979</v>
      </c>
      <c r="H82" s="2">
        <v>23.781321184510247</v>
      </c>
      <c r="K82" s="2">
        <v>10.888382687927109</v>
      </c>
    </row>
    <row r="83" spans="4:21" x14ac:dyDescent="0.25">
      <c r="D83" s="2">
        <v>0.99</v>
      </c>
      <c r="E83" s="2">
        <v>37.037999999999997</v>
      </c>
      <c r="F83" s="2">
        <v>32.619589977220954</v>
      </c>
      <c r="G83" s="2">
        <v>37.494305239179958</v>
      </c>
      <c r="H83" s="2">
        <v>41.002277904328018</v>
      </c>
      <c r="K83" s="2">
        <v>13.62186788154898</v>
      </c>
    </row>
    <row r="84" spans="4:21" x14ac:dyDescent="0.25">
      <c r="D84" s="2">
        <v>1.48</v>
      </c>
      <c r="E84" s="2">
        <v>47.987900000000003</v>
      </c>
      <c r="F84" s="2">
        <v>45.330296127562647</v>
      </c>
      <c r="G84" s="2">
        <v>46.970387243735765</v>
      </c>
      <c r="H84" s="2">
        <v>51.662870159453298</v>
      </c>
      <c r="K84" s="2">
        <v>14.487471526195897</v>
      </c>
    </row>
    <row r="85" spans="4:21" x14ac:dyDescent="0.25">
      <c r="D85" s="2">
        <v>2.2000000000000002</v>
      </c>
      <c r="E85" s="2">
        <v>63.128300000000003</v>
      </c>
      <c r="F85" s="2">
        <v>61.184510250569481</v>
      </c>
      <c r="G85" s="2">
        <v>62.596810933940773</v>
      </c>
      <c r="H85" s="2">
        <v>65.603644646924835</v>
      </c>
    </row>
    <row r="86" spans="4:21" x14ac:dyDescent="0.25">
      <c r="D86" s="2">
        <v>3.3</v>
      </c>
      <c r="E86" s="2">
        <v>73.500379650721342</v>
      </c>
      <c r="F86" s="2">
        <v>71.29840546697038</v>
      </c>
      <c r="G86" s="2">
        <v>72.482915717539868</v>
      </c>
      <c r="H86" s="2">
        <v>76.719817767653751</v>
      </c>
      <c r="K86" s="2">
        <v>23.2346</v>
      </c>
    </row>
    <row r="87" spans="4:21" x14ac:dyDescent="0.25">
      <c r="D87" s="2">
        <v>5</v>
      </c>
      <c r="E87" s="2">
        <v>97.9802581624905</v>
      </c>
      <c r="F87" s="2">
        <v>96.810933940774476</v>
      </c>
      <c r="G87" s="2">
        <v>97.494305239179951</v>
      </c>
      <c r="H87" s="2">
        <v>99.635535307517088</v>
      </c>
      <c r="K87" s="2">
        <v>22.050113895216398</v>
      </c>
    </row>
    <row r="88" spans="4:21" x14ac:dyDescent="0.25">
      <c r="K88" s="2">
        <v>23.872437357630979</v>
      </c>
    </row>
    <row r="89" spans="4:21" x14ac:dyDescent="0.25">
      <c r="K89" s="2">
        <v>23.781321184510247</v>
      </c>
    </row>
    <row r="91" spans="4:21" x14ac:dyDescent="0.25">
      <c r="K91" s="2">
        <v>37.037999999999997</v>
      </c>
    </row>
    <row r="92" spans="4:21" x14ac:dyDescent="0.25">
      <c r="K92" s="2">
        <v>32.619589977220954</v>
      </c>
      <c r="U92" s="3"/>
    </row>
    <row r="93" spans="4:21" x14ac:dyDescent="0.25">
      <c r="K93" s="2">
        <v>37.494305239179958</v>
      </c>
      <c r="U93" s="4"/>
    </row>
    <row r="94" spans="4:21" x14ac:dyDescent="0.25">
      <c r="K94" s="2">
        <v>41.002277904328018</v>
      </c>
    </row>
    <row r="96" spans="4:21" x14ac:dyDescent="0.25">
      <c r="K96" s="2">
        <v>47.987900000000003</v>
      </c>
    </row>
    <row r="97" spans="11:21" x14ac:dyDescent="0.25">
      <c r="K97" s="2">
        <v>45.330296127562647</v>
      </c>
    </row>
    <row r="98" spans="11:21" x14ac:dyDescent="0.25">
      <c r="K98" s="2">
        <v>46.970387243735765</v>
      </c>
    </row>
    <row r="99" spans="11:21" x14ac:dyDescent="0.25">
      <c r="K99" s="2">
        <v>51.662870159453298</v>
      </c>
    </row>
    <row r="101" spans="11:21" x14ac:dyDescent="0.25">
      <c r="K101" s="2">
        <v>63.128300000000003</v>
      </c>
    </row>
    <row r="102" spans="11:21" x14ac:dyDescent="0.25">
      <c r="K102" s="2">
        <v>61.184510250569481</v>
      </c>
    </row>
    <row r="103" spans="11:21" x14ac:dyDescent="0.25">
      <c r="K103" s="2">
        <v>62.596810933940773</v>
      </c>
    </row>
    <row r="104" spans="11:21" x14ac:dyDescent="0.25">
      <c r="K104" s="2">
        <v>65.603644646924835</v>
      </c>
    </row>
    <row r="106" spans="11:21" x14ac:dyDescent="0.25">
      <c r="K106" s="2">
        <v>73.500379650721342</v>
      </c>
    </row>
    <row r="107" spans="11:21" x14ac:dyDescent="0.25">
      <c r="K107" s="2">
        <v>71.29840546697038</v>
      </c>
    </row>
    <row r="108" spans="11:21" x14ac:dyDescent="0.25">
      <c r="K108" s="2">
        <v>72.482915717539868</v>
      </c>
    </row>
    <row r="109" spans="11:21" x14ac:dyDescent="0.25">
      <c r="K109" s="2">
        <v>76.719817767653751</v>
      </c>
    </row>
    <row r="111" spans="11:21" x14ac:dyDescent="0.25">
      <c r="K111" s="2">
        <v>97.9802581624905</v>
      </c>
      <c r="U111" s="3"/>
    </row>
    <row r="112" spans="11:21" x14ac:dyDescent="0.25">
      <c r="K112" s="2">
        <v>96.810933940774476</v>
      </c>
      <c r="U112" s="4"/>
    </row>
    <row r="113" spans="11:11" x14ac:dyDescent="0.25">
      <c r="K113" s="2">
        <v>97.494305239179951</v>
      </c>
    </row>
    <row r="114" spans="11:11" x14ac:dyDescent="0.25">
      <c r="K114" s="2">
        <v>99.635535307517088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Quercetina</vt:lpstr>
      <vt:lpstr>Hija de vid</vt:lpstr>
      <vt:lpstr>IC50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Acero de Mesa</dc:creator>
  <cp:lastModifiedBy>Nuria Acero de Mesa</cp:lastModifiedBy>
  <cp:lastPrinted>2024-05-24T10:21:30Z</cp:lastPrinted>
  <dcterms:created xsi:type="dcterms:W3CDTF">2024-03-08T14:37:18Z</dcterms:created>
  <dcterms:modified xsi:type="dcterms:W3CDTF">2024-05-29T11:51:51Z</dcterms:modified>
</cp:coreProperties>
</file>