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343701\OneDrive - Fundación Universitaria San Pablo CEU\DATOS\Nuria\DOCENCIA\Trabajos fin de carrera\2021-22\"/>
    </mc:Choice>
  </mc:AlternateContent>
  <bookViews>
    <workbookView xWindow="0" yWindow="0" windowWidth="14400" windowHeight="4905"/>
  </bookViews>
  <sheets>
    <sheet name="Cycle 1 (0 min) - 9 (40 min)" sheetId="1" r:id="rId1"/>
    <sheet name="Vid roja" sheetId="2" r:id="rId2"/>
    <sheet name="Ac ascórbico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2" l="1"/>
  <c r="G164" i="2"/>
  <c r="F163" i="2"/>
  <c r="F162" i="2"/>
  <c r="F161" i="2"/>
  <c r="C153" i="2"/>
  <c r="D153" i="2"/>
  <c r="E153" i="2"/>
  <c r="E151" i="2"/>
  <c r="E152" i="2"/>
  <c r="E155" i="2"/>
  <c r="E156" i="2"/>
  <c r="E157" i="2"/>
  <c r="D151" i="2"/>
  <c r="D152" i="2"/>
  <c r="D155" i="2"/>
  <c r="D156" i="2"/>
  <c r="D157" i="2"/>
  <c r="C151" i="2"/>
  <c r="C152" i="2"/>
  <c r="C155" i="2"/>
  <c r="C156" i="2"/>
  <c r="C157" i="2"/>
  <c r="D150" i="2"/>
  <c r="E150" i="2"/>
  <c r="C150" i="2"/>
  <c r="H161" i="3"/>
  <c r="G161" i="3"/>
  <c r="G160" i="3"/>
  <c r="G159" i="3"/>
  <c r="G158" i="3"/>
  <c r="D151" i="3"/>
  <c r="E148" i="3"/>
  <c r="E149" i="3"/>
  <c r="E150" i="3"/>
  <c r="E151" i="3"/>
  <c r="E152" i="3"/>
  <c r="E153" i="3"/>
  <c r="E154" i="3"/>
  <c r="C148" i="3"/>
  <c r="C149" i="3"/>
  <c r="C150" i="3"/>
  <c r="C151" i="3"/>
  <c r="C152" i="3"/>
  <c r="C153" i="3"/>
  <c r="C154" i="3"/>
  <c r="D148" i="3"/>
  <c r="D149" i="3"/>
  <c r="D150" i="3"/>
  <c r="D152" i="3"/>
  <c r="D153" i="3"/>
  <c r="D154" i="3"/>
  <c r="D147" i="3"/>
  <c r="E147" i="3"/>
  <c r="C147" i="3"/>
  <c r="J134" i="3" l="1"/>
  <c r="J133" i="3"/>
  <c r="J132" i="3"/>
  <c r="J131" i="3"/>
  <c r="J130" i="3"/>
  <c r="J129" i="3"/>
  <c r="J128" i="3"/>
  <c r="J127" i="3"/>
  <c r="J126" i="3"/>
  <c r="J117" i="3"/>
  <c r="J116" i="3"/>
  <c r="J115" i="3"/>
  <c r="J114" i="3"/>
  <c r="J113" i="3"/>
  <c r="J112" i="3"/>
  <c r="J111" i="3"/>
  <c r="J110" i="3"/>
  <c r="J109" i="3"/>
  <c r="J82" i="3"/>
  <c r="J81" i="3"/>
  <c r="J80" i="3"/>
  <c r="J79" i="3"/>
  <c r="J78" i="3"/>
  <c r="J77" i="3"/>
  <c r="J76" i="3"/>
  <c r="J75" i="3"/>
  <c r="J74" i="3"/>
  <c r="J100" i="3"/>
  <c r="J99" i="3"/>
  <c r="J98" i="3"/>
  <c r="J97" i="3"/>
  <c r="J96" i="3"/>
  <c r="J95" i="3"/>
  <c r="J94" i="3"/>
  <c r="J93" i="3"/>
  <c r="J92" i="3"/>
  <c r="J65" i="3"/>
  <c r="J64" i="3"/>
  <c r="J63" i="3"/>
  <c r="J62" i="3"/>
  <c r="J61" i="3"/>
  <c r="J60" i="3"/>
  <c r="J59" i="3"/>
  <c r="J58" i="3"/>
  <c r="J57" i="3"/>
  <c r="J47" i="3"/>
  <c r="J46" i="3"/>
  <c r="J45" i="3"/>
  <c r="J44" i="3"/>
  <c r="J43" i="3"/>
  <c r="J42" i="3"/>
  <c r="J41" i="3"/>
  <c r="J40" i="3"/>
  <c r="J39" i="3"/>
  <c r="J23" i="3"/>
  <c r="J24" i="3"/>
  <c r="J25" i="3"/>
  <c r="J26" i="3"/>
  <c r="J27" i="3"/>
  <c r="J28" i="3"/>
  <c r="J29" i="3"/>
  <c r="J30" i="3"/>
  <c r="J31" i="3"/>
  <c r="J7" i="3"/>
  <c r="J8" i="3"/>
  <c r="J9" i="3"/>
  <c r="J10" i="3"/>
  <c r="J11" i="3"/>
  <c r="J12" i="3"/>
  <c r="J13" i="3"/>
  <c r="J14" i="3"/>
  <c r="J6" i="3"/>
  <c r="H133" i="2"/>
  <c r="H132" i="2"/>
  <c r="H131" i="2"/>
  <c r="H130" i="2"/>
  <c r="H129" i="2"/>
  <c r="H128" i="2"/>
  <c r="H127" i="2"/>
  <c r="H126" i="2"/>
  <c r="H125" i="2"/>
  <c r="H117" i="2"/>
  <c r="H116" i="2"/>
  <c r="H115" i="2"/>
  <c r="H114" i="2"/>
  <c r="H113" i="2"/>
  <c r="H112" i="2"/>
  <c r="H111" i="2"/>
  <c r="H110" i="2"/>
  <c r="H109" i="2"/>
  <c r="H100" i="2"/>
  <c r="H99" i="2"/>
  <c r="H98" i="2"/>
  <c r="H97" i="2"/>
  <c r="H96" i="2"/>
  <c r="H95" i="2"/>
  <c r="H94" i="2"/>
  <c r="H93" i="2"/>
  <c r="H92" i="2"/>
  <c r="H82" i="2"/>
  <c r="H81" i="2"/>
  <c r="H80" i="2"/>
  <c r="H79" i="2"/>
  <c r="H78" i="2"/>
  <c r="H77" i="2"/>
  <c r="H76" i="2"/>
  <c r="H75" i="2"/>
  <c r="H74" i="2"/>
  <c r="H65" i="2"/>
  <c r="H64" i="2"/>
  <c r="H63" i="2"/>
  <c r="H62" i="2"/>
  <c r="H61" i="2"/>
  <c r="H60" i="2"/>
  <c r="H59" i="2"/>
  <c r="H58" i="2"/>
  <c r="H57" i="2"/>
  <c r="H46" i="2"/>
  <c r="H45" i="2"/>
  <c r="H44" i="2"/>
  <c r="H43" i="2"/>
  <c r="H42" i="2"/>
  <c r="H41" i="2"/>
  <c r="H40" i="2"/>
  <c r="H39" i="2"/>
  <c r="H38" i="2"/>
  <c r="H22" i="2"/>
  <c r="H23" i="2"/>
  <c r="H24" i="2"/>
  <c r="H26" i="2"/>
  <c r="H27" i="2"/>
  <c r="H28" i="2"/>
  <c r="H29" i="2"/>
  <c r="H30" i="2"/>
  <c r="H6" i="2"/>
  <c r="H7" i="2"/>
  <c r="H8" i="2"/>
  <c r="H9" i="2"/>
  <c r="H10" i="2"/>
  <c r="H11" i="2"/>
  <c r="H12" i="2"/>
  <c r="H13" i="2"/>
  <c r="H5" i="2"/>
  <c r="B6" i="2"/>
  <c r="B7" i="2"/>
  <c r="B8" i="2"/>
  <c r="B9" i="2"/>
  <c r="B10" i="2"/>
  <c r="B11" i="2"/>
  <c r="B12" i="2"/>
  <c r="A7" i="2"/>
  <c r="A8" i="2" s="1"/>
  <c r="A9" i="2" s="1"/>
  <c r="A10" i="2" s="1"/>
  <c r="A11" i="2" s="1"/>
  <c r="A12" i="2" s="1"/>
  <c r="A6" i="2"/>
  <c r="B5" i="2"/>
  <c r="S19" i="1" l="1"/>
  <c r="S20" i="1"/>
  <c r="S21" i="1"/>
  <c r="S22" i="1"/>
  <c r="S23" i="1"/>
  <c r="S24" i="1"/>
  <c r="S25" i="1"/>
  <c r="S26" i="1"/>
  <c r="S18" i="1"/>
</calcChain>
</file>

<file path=xl/sharedStrings.xml><?xml version="1.0" encoding="utf-8"?>
<sst xmlns="http://schemas.openxmlformats.org/spreadsheetml/2006/main" count="117" uniqueCount="39">
  <si>
    <t>User: USER</t>
  </si>
  <si>
    <t>Path: C:\Program Files (x86)\BMG\SPECTROstar Nano\User\Data\</t>
  </si>
  <si>
    <t>Test ID: 540</t>
  </si>
  <si>
    <t>Test Name: Xantina Oxidasa NTB</t>
  </si>
  <si>
    <t>Date: 18/06/2021</t>
  </si>
  <si>
    <t>Time: 18:31:41</t>
  </si>
  <si>
    <t>ID1: acanto</t>
  </si>
  <si>
    <t>Absorbance</t>
  </si>
  <si>
    <t>Absorbance values are displayed as OD</t>
  </si>
  <si>
    <t>Cycle 1 (0 min)</t>
  </si>
  <si>
    <t>Raw Data (560)</t>
  </si>
  <si>
    <t>A</t>
  </si>
  <si>
    <t>B</t>
  </si>
  <si>
    <t>C</t>
  </si>
  <si>
    <t>D</t>
  </si>
  <si>
    <t>E</t>
  </si>
  <si>
    <t>F</t>
  </si>
  <si>
    <t>G</t>
  </si>
  <si>
    <t>H</t>
  </si>
  <si>
    <t>Cycle 2 (5 min)</t>
  </si>
  <si>
    <t>Cycle 3 (10 min)</t>
  </si>
  <si>
    <t>Cycle 4 (15 min)</t>
  </si>
  <si>
    <t>Cycle 5 (20 min)</t>
  </si>
  <si>
    <t>Cycle 6 (25 min)</t>
  </si>
  <si>
    <t>Cycle 7 (30 min)</t>
  </si>
  <si>
    <t>Cycle 8 (35 min)</t>
  </si>
  <si>
    <t>Cycle 9 (40 min)</t>
  </si>
  <si>
    <t xml:space="preserve">Vid Roja </t>
  </si>
  <si>
    <t>Ac Asc</t>
  </si>
  <si>
    <t>Control -</t>
  </si>
  <si>
    <t>Control +</t>
  </si>
  <si>
    <t>µg/mL</t>
  </si>
  <si>
    <t>en pocillo</t>
  </si>
  <si>
    <t xml:space="preserve"> </t>
  </si>
  <si>
    <t>Conc en pocillo</t>
  </si>
  <si>
    <t>% Captación</t>
  </si>
  <si>
    <t>IC50</t>
  </si>
  <si>
    <t>IC50 asc</t>
  </si>
  <si>
    <t>IC Vid 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</si>
</sst>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0" xfId="0" applyFill="1"/>
    <xf numFmtId="0" fontId="0" fillId="3" borderId="3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/>
    <xf numFmtId="0" fontId="0" fillId="4" borderId="3" xfId="0" applyFill="1" applyBorder="1" applyAlignment="1">
      <alignment horizontal="right"/>
    </xf>
    <xf numFmtId="0" fontId="0" fillId="4" borderId="0" xfId="0" applyFill="1"/>
    <xf numFmtId="0" fontId="0" fillId="5" borderId="0" xfId="0" applyFill="1" applyBorder="1" applyAlignment="1">
      <alignment horizontal="right"/>
    </xf>
    <xf numFmtId="0" fontId="0" fillId="5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9" xfId="0" applyFont="1" applyBorder="1"/>
    <xf numFmtId="2" fontId="3" fillId="0" borderId="10" xfId="0" applyNumberFormat="1" applyFont="1" applyBorder="1"/>
    <xf numFmtId="2" fontId="6" fillId="0" borderId="11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center"/>
    </xf>
    <xf numFmtId="0" fontId="7" fillId="0" borderId="0" xfId="0" applyFont="1"/>
    <xf numFmtId="2" fontId="2" fillId="0" borderId="10" xfId="0" applyNumberFormat="1" applyFont="1" applyBorder="1"/>
    <xf numFmtId="2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CONTROL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395341207349076"/>
                  <c:y val="-0.1716218285214348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'Cycle 1 (0 min) - 9 (40 min)'!$O$18:$O$26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'Cycle 1 (0 min) - 9 (40 min)'!$P$18:$P$26</c:f>
              <c:numCache>
                <c:formatCode>General</c:formatCode>
                <c:ptCount val="9"/>
                <c:pt idx="0">
                  <c:v>4.3999999999999997E-2</c:v>
                </c:pt>
                <c:pt idx="1">
                  <c:v>7.0000000000000007E-2</c:v>
                </c:pt>
                <c:pt idx="2">
                  <c:v>0.10100000000000001</c:v>
                </c:pt>
                <c:pt idx="3">
                  <c:v>0.126</c:v>
                </c:pt>
                <c:pt idx="4">
                  <c:v>0.14799999999999999</c:v>
                </c:pt>
                <c:pt idx="5">
                  <c:v>0.17299999999999999</c:v>
                </c:pt>
                <c:pt idx="6">
                  <c:v>0.19900000000000001</c:v>
                </c:pt>
                <c:pt idx="7">
                  <c:v>0.216</c:v>
                </c:pt>
                <c:pt idx="8">
                  <c:v>0.23599999999999999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C-45EC-A35F-EBB0AD42D97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228674540682417"/>
                  <c:y val="-9.675925925925926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'Cycle 1 (0 min) - 9 (40 min)'!$O$18:$O$26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'Cycle 1 (0 min) - 9 (40 min)'!$Q$18:$Q$26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7.0999999999999994E-2</c:v>
                </c:pt>
                <c:pt idx="2">
                  <c:v>9.2999999999999999E-2</c:v>
                </c:pt>
                <c:pt idx="3">
                  <c:v>0.123</c:v>
                </c:pt>
                <c:pt idx="4">
                  <c:v>0.15</c:v>
                </c:pt>
                <c:pt idx="5">
                  <c:v>0.182</c:v>
                </c:pt>
                <c:pt idx="6">
                  <c:v>0.20399999999999999</c:v>
                </c:pt>
                <c:pt idx="7">
                  <c:v>0.23400000000000001</c:v>
                </c:pt>
                <c:pt idx="8">
                  <c:v>0.26400000000000001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C-45EC-A35F-EBB0AD42D978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773118985126855"/>
                  <c:y val="0.124583333333333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'Cycle 1 (0 min) - 9 (40 min)'!$O$18:$O$26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'Cycle 1 (0 min) - 9 (40 min)'!$R$18:$R$26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7.1999999999999995E-2</c:v>
                </c:pt>
                <c:pt idx="2">
                  <c:v>9.5000000000000001E-2</c:v>
                </c:pt>
                <c:pt idx="3">
                  <c:v>0.126</c:v>
                </c:pt>
                <c:pt idx="4">
                  <c:v>0.15</c:v>
                </c:pt>
                <c:pt idx="5">
                  <c:v>0.182</c:v>
                </c:pt>
                <c:pt idx="6">
                  <c:v>0.21099999999999999</c:v>
                </c:pt>
                <c:pt idx="7">
                  <c:v>0.23799999999999999</c:v>
                </c:pt>
                <c:pt idx="8">
                  <c:v>0.25700000000000001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1BC-45EC-A35F-EBB0AD42D978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3397856517935259E-2"/>
                  <c:y val="0.291250000000000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'Cycle 1 (0 min) - 9 (40 min)'!$O$18:$O$26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'Cycle 1 (0 min) - 9 (40 min)'!$S$18:$S$26</c:f>
              <c:numCache>
                <c:formatCode>General</c:formatCode>
                <c:ptCount val="9"/>
                <c:pt idx="0">
                  <c:v>4.5666666666666668E-2</c:v>
                </c:pt>
                <c:pt idx="1">
                  <c:v>7.1000000000000008E-2</c:v>
                </c:pt>
                <c:pt idx="2">
                  <c:v>9.633333333333334E-2</c:v>
                </c:pt>
                <c:pt idx="3">
                  <c:v>0.125</c:v>
                </c:pt>
                <c:pt idx="4">
                  <c:v>0.14933333333333332</c:v>
                </c:pt>
                <c:pt idx="5">
                  <c:v>0.17899999999999996</c:v>
                </c:pt>
                <c:pt idx="6">
                  <c:v>0.20466666666666666</c:v>
                </c:pt>
                <c:pt idx="7">
                  <c:v>0.22933333333333331</c:v>
                </c:pt>
                <c:pt idx="8">
                  <c:v>0.25233333333333335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BC-45EC-A35F-EBB0AD42D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945784"/>
        <c:axId val="356946112"/>
      </c:scatterChart>
      <c:valAx>
        <c:axId val="35694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946112"/>
        <c:crosses val="autoZero"/>
        <c:crossBetween val="midCat"/>
      </c:valAx>
      <c:valAx>
        <c:axId val="35694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945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73753280839894"/>
                  <c:y val="8.333333333333332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roja'!$B$151:$B$157</c:f>
              <c:numCache>
                <c:formatCode>General</c:formatCode>
                <c:ptCount val="7"/>
                <c:pt idx="0">
                  <c:v>28.888888888888886</c:v>
                </c:pt>
                <c:pt idx="1">
                  <c:v>19.25925925925926</c:v>
                </c:pt>
                <c:pt idx="2">
                  <c:v>12.839506172839505</c:v>
                </c:pt>
                <c:pt idx="3">
                  <c:v>8.5596707818930025</c:v>
                </c:pt>
                <c:pt idx="4">
                  <c:v>5.706447187928668</c:v>
                </c:pt>
                <c:pt idx="5">
                  <c:v>3.8042981252857788</c:v>
                </c:pt>
                <c:pt idx="6">
                  <c:v>2.5361987501905192</c:v>
                </c:pt>
              </c:numCache>
            </c:numRef>
          </c:xVal>
          <c:yVal>
            <c:numRef>
              <c:f>'Vid roja'!$C$151:$C$157</c:f>
              <c:numCache>
                <c:formatCode>General</c:formatCode>
                <c:ptCount val="7"/>
                <c:pt idx="0">
                  <c:v>63.461538461538467</c:v>
                </c:pt>
                <c:pt idx="1">
                  <c:v>53.846153846153847</c:v>
                </c:pt>
                <c:pt idx="2">
                  <c:v>44.230769230769234</c:v>
                </c:pt>
                <c:pt idx="4">
                  <c:v>26.923076923076923</c:v>
                </c:pt>
                <c:pt idx="5">
                  <c:v>21.153846153846143</c:v>
                </c:pt>
                <c:pt idx="6">
                  <c:v>19.230769230769234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76-4653-8325-08F37E03AC9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595975503062117"/>
                  <c:y val="-4.62962962962962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roja'!$B$151:$B$157</c:f>
              <c:numCache>
                <c:formatCode>General</c:formatCode>
                <c:ptCount val="7"/>
                <c:pt idx="0">
                  <c:v>28.888888888888886</c:v>
                </c:pt>
                <c:pt idx="1">
                  <c:v>19.25925925925926</c:v>
                </c:pt>
                <c:pt idx="2">
                  <c:v>12.839506172839505</c:v>
                </c:pt>
                <c:pt idx="3">
                  <c:v>8.5596707818930025</c:v>
                </c:pt>
                <c:pt idx="4">
                  <c:v>5.706447187928668</c:v>
                </c:pt>
                <c:pt idx="5">
                  <c:v>3.8042981252857788</c:v>
                </c:pt>
                <c:pt idx="6">
                  <c:v>2.5361987501905192</c:v>
                </c:pt>
              </c:numCache>
            </c:numRef>
          </c:xVal>
          <c:yVal>
            <c:numRef>
              <c:f>'Vid roja'!$D$151:$D$157</c:f>
              <c:numCache>
                <c:formatCode>General</c:formatCode>
                <c:ptCount val="7"/>
                <c:pt idx="0">
                  <c:v>63.461538461538467</c:v>
                </c:pt>
                <c:pt idx="1">
                  <c:v>51.92307692307692</c:v>
                </c:pt>
                <c:pt idx="2">
                  <c:v>44.230769230769234</c:v>
                </c:pt>
                <c:pt idx="4">
                  <c:v>25</c:v>
                </c:pt>
                <c:pt idx="5">
                  <c:v>21.153846153846143</c:v>
                </c:pt>
                <c:pt idx="6">
                  <c:v>15.384615384615374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76-4653-8325-08F37E03AC9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318197725284341"/>
                  <c:y val="0.2037037037037036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roja'!$B$151:$B$157</c:f>
              <c:numCache>
                <c:formatCode>General</c:formatCode>
                <c:ptCount val="7"/>
                <c:pt idx="0">
                  <c:v>28.888888888888886</c:v>
                </c:pt>
                <c:pt idx="1">
                  <c:v>19.25925925925926</c:v>
                </c:pt>
                <c:pt idx="2">
                  <c:v>12.839506172839505</c:v>
                </c:pt>
                <c:pt idx="3">
                  <c:v>8.5596707818930025</c:v>
                </c:pt>
                <c:pt idx="4">
                  <c:v>5.706447187928668</c:v>
                </c:pt>
                <c:pt idx="5">
                  <c:v>3.8042981252857788</c:v>
                </c:pt>
                <c:pt idx="6">
                  <c:v>2.5361987501905192</c:v>
                </c:pt>
              </c:numCache>
            </c:numRef>
          </c:xVal>
          <c:yVal>
            <c:numRef>
              <c:f>'Vid roja'!$E$151:$E$157</c:f>
              <c:numCache>
                <c:formatCode>General</c:formatCode>
                <c:ptCount val="7"/>
                <c:pt idx="0">
                  <c:v>61.538461538461533</c:v>
                </c:pt>
                <c:pt idx="1">
                  <c:v>53.846153846153847</c:v>
                </c:pt>
                <c:pt idx="2">
                  <c:v>38.46153846153846</c:v>
                </c:pt>
                <c:pt idx="4">
                  <c:v>28.84615384615384</c:v>
                </c:pt>
                <c:pt idx="5">
                  <c:v>28.84615384615384</c:v>
                </c:pt>
                <c:pt idx="6">
                  <c:v>21.153846153846143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76-4653-8325-08F37E03A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833792"/>
        <c:axId val="411842648"/>
      </c:scatterChart>
      <c:valAx>
        <c:axId val="41183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842648"/>
        <c:crosses val="autoZero"/>
        <c:crossBetween val="midCat"/>
      </c:valAx>
      <c:valAx>
        <c:axId val="41184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833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17,33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ascórbico'!$F$6:$F$14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ascórbico'!$G$6:$G$14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5.3999999999999999E-2</c:v>
                </c:pt>
                <c:pt idx="2">
                  <c:v>5.8999999999999997E-2</c:v>
                </c:pt>
                <c:pt idx="3">
                  <c:v>6.9000000000000006E-2</c:v>
                </c:pt>
                <c:pt idx="4">
                  <c:v>7.8E-2</c:v>
                </c:pt>
                <c:pt idx="5">
                  <c:v>8.7999999999999995E-2</c:v>
                </c:pt>
                <c:pt idx="6">
                  <c:v>0.10199999999999999</c:v>
                </c:pt>
                <c:pt idx="7">
                  <c:v>0.123</c:v>
                </c:pt>
                <c:pt idx="8">
                  <c:v>0.14199999999999999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0-46C4-BC0C-45935EAF35A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ascórbico'!$F$6:$F$14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ascórbico'!$H$6:$H$14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5.2999999999999999E-2</c:v>
                </c:pt>
                <c:pt idx="2">
                  <c:v>6.0999999999999999E-2</c:v>
                </c:pt>
                <c:pt idx="3">
                  <c:v>6.8000000000000005E-2</c:v>
                </c:pt>
                <c:pt idx="4">
                  <c:v>7.9000000000000001E-2</c:v>
                </c:pt>
                <c:pt idx="5">
                  <c:v>0.09</c:v>
                </c:pt>
                <c:pt idx="6">
                  <c:v>0.104</c:v>
                </c:pt>
                <c:pt idx="7">
                  <c:v>0.121</c:v>
                </c:pt>
                <c:pt idx="8">
                  <c:v>0.14199999999999999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10-46C4-BC0C-45935EAF35A4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ascórbico'!$F$6:$F$14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ascórbico'!$I$6:$I$14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5.2999999999999999E-2</c:v>
                </c:pt>
                <c:pt idx="2">
                  <c:v>6.0999999999999999E-2</c:v>
                </c:pt>
                <c:pt idx="3">
                  <c:v>6.9000000000000006E-2</c:v>
                </c:pt>
                <c:pt idx="4">
                  <c:v>7.8E-2</c:v>
                </c:pt>
                <c:pt idx="5">
                  <c:v>8.8999999999999996E-2</c:v>
                </c:pt>
                <c:pt idx="6">
                  <c:v>0.10299999999999999</c:v>
                </c:pt>
                <c:pt idx="7">
                  <c:v>0.121</c:v>
                </c:pt>
                <c:pt idx="8">
                  <c:v>0.14099999999999999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10-46C4-BC0C-45935EAF35A4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506452318460194"/>
                  <c:y val="0.43084062408865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ascórbico'!$F$6:$F$14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ascórbico'!$J$6:$J$14</c:f>
              <c:numCache>
                <c:formatCode>General</c:formatCode>
                <c:ptCount val="9"/>
                <c:pt idx="0">
                  <c:v>4.5666666666666668E-2</c:v>
                </c:pt>
                <c:pt idx="1">
                  <c:v>5.3333333333333337E-2</c:v>
                </c:pt>
                <c:pt idx="2">
                  <c:v>6.0333333333333329E-2</c:v>
                </c:pt>
                <c:pt idx="3">
                  <c:v>6.8666666666666668E-2</c:v>
                </c:pt>
                <c:pt idx="4">
                  <c:v>7.8333333333333324E-2</c:v>
                </c:pt>
                <c:pt idx="5">
                  <c:v>8.900000000000001E-2</c:v>
                </c:pt>
                <c:pt idx="6">
                  <c:v>0.10299999999999999</c:v>
                </c:pt>
                <c:pt idx="7">
                  <c:v>0.12166666666666666</c:v>
                </c:pt>
                <c:pt idx="8">
                  <c:v>0.14166666666666664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10-46C4-BC0C-45935EAF3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11,55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ascórbico'!$F$23:$F$31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ascórbico'!$G$23:$G$31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0.05</c:v>
                </c:pt>
                <c:pt idx="2">
                  <c:v>5.8000000000000003E-2</c:v>
                </c:pt>
                <c:pt idx="3">
                  <c:v>6.6000000000000003E-2</c:v>
                </c:pt>
                <c:pt idx="4">
                  <c:v>9.0999999999999998E-2</c:v>
                </c:pt>
                <c:pt idx="5">
                  <c:v>0.104</c:v>
                </c:pt>
                <c:pt idx="6">
                  <c:v>0.11799999999999999</c:v>
                </c:pt>
                <c:pt idx="7">
                  <c:v>0.14199999999999999</c:v>
                </c:pt>
                <c:pt idx="8">
                  <c:v>0.16700000000000001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DF-4D08-BB73-4E3135E8CCA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ascórbico'!$F$23:$F$31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ascórbico'!$H$23:$H$31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5.1999999999999998E-2</c:v>
                </c:pt>
                <c:pt idx="2">
                  <c:v>5.8999999999999997E-2</c:v>
                </c:pt>
                <c:pt idx="3">
                  <c:v>7.0000000000000007E-2</c:v>
                </c:pt>
                <c:pt idx="4">
                  <c:v>8.3000000000000004E-2</c:v>
                </c:pt>
                <c:pt idx="5">
                  <c:v>0.10100000000000001</c:v>
                </c:pt>
                <c:pt idx="6">
                  <c:v>0.12</c:v>
                </c:pt>
                <c:pt idx="7">
                  <c:v>0.14499999999999999</c:v>
                </c:pt>
                <c:pt idx="8">
                  <c:v>0.17199999999999999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DF-4D08-BB73-4E3135E8CCA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ascórbico'!$F$23:$F$31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ascórbico'!$I$23:$I$31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5.1999999999999998E-2</c:v>
                </c:pt>
                <c:pt idx="2">
                  <c:v>5.8999999999999997E-2</c:v>
                </c:pt>
                <c:pt idx="3">
                  <c:v>7.0000000000000007E-2</c:v>
                </c:pt>
                <c:pt idx="4">
                  <c:v>8.2000000000000003E-2</c:v>
                </c:pt>
                <c:pt idx="5">
                  <c:v>0.1</c:v>
                </c:pt>
                <c:pt idx="6">
                  <c:v>0.123</c:v>
                </c:pt>
                <c:pt idx="7">
                  <c:v>0.14699999999999999</c:v>
                </c:pt>
                <c:pt idx="8">
                  <c:v>0.17199999999999999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DF-4D08-BB73-4E3135E8CCA5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506452318460194"/>
                  <c:y val="0.4308406240886555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ascórbico'!$F$23:$F$31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ascórbico'!$J$23:$J$31</c:f>
              <c:numCache>
                <c:formatCode>General</c:formatCode>
                <c:ptCount val="9"/>
                <c:pt idx="0">
                  <c:v>4.5333333333333337E-2</c:v>
                </c:pt>
                <c:pt idx="1">
                  <c:v>5.1333333333333335E-2</c:v>
                </c:pt>
                <c:pt idx="2">
                  <c:v>5.8666666666666666E-2</c:v>
                </c:pt>
                <c:pt idx="3">
                  <c:v>6.8666666666666668E-2</c:v>
                </c:pt>
                <c:pt idx="4">
                  <c:v>8.533333333333333E-2</c:v>
                </c:pt>
                <c:pt idx="5">
                  <c:v>0.10166666666666668</c:v>
                </c:pt>
                <c:pt idx="6">
                  <c:v>0.12033333333333333</c:v>
                </c:pt>
                <c:pt idx="7">
                  <c:v>0.14466666666666664</c:v>
                </c:pt>
                <c:pt idx="8">
                  <c:v>0.17033333333333331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DF-4D08-BB73-4E3135E8C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7,70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ascórbico'!$F$39:$F$47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ascórbico'!$G$39:$G$47</c:f>
              <c:numCache>
                <c:formatCode>General</c:formatCode>
                <c:ptCount val="9"/>
                <c:pt idx="0">
                  <c:v>4.2999999999999997E-2</c:v>
                </c:pt>
                <c:pt idx="1">
                  <c:v>5.0999999999999997E-2</c:v>
                </c:pt>
                <c:pt idx="2">
                  <c:v>5.8000000000000003E-2</c:v>
                </c:pt>
                <c:pt idx="3">
                  <c:v>7.0000000000000007E-2</c:v>
                </c:pt>
                <c:pt idx="4">
                  <c:v>8.6999999999999994E-2</c:v>
                </c:pt>
                <c:pt idx="5">
                  <c:v>0.107</c:v>
                </c:pt>
                <c:pt idx="6">
                  <c:v>0.13300000000000001</c:v>
                </c:pt>
                <c:pt idx="7">
                  <c:v>0.16</c:v>
                </c:pt>
                <c:pt idx="8">
                  <c:v>0.188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91-4D0E-8490-2AD1FD93722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ascórbico'!$F$39:$F$47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ascórbico'!$H$39:$H$47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5.2999999999999999E-2</c:v>
                </c:pt>
                <c:pt idx="2">
                  <c:v>6.3E-2</c:v>
                </c:pt>
                <c:pt idx="3">
                  <c:v>7.5999999999999998E-2</c:v>
                </c:pt>
                <c:pt idx="4">
                  <c:v>9.5000000000000001E-2</c:v>
                </c:pt>
                <c:pt idx="5">
                  <c:v>0.11600000000000001</c:v>
                </c:pt>
                <c:pt idx="6">
                  <c:v>0.14000000000000001</c:v>
                </c:pt>
                <c:pt idx="7">
                  <c:v>0.16300000000000001</c:v>
                </c:pt>
                <c:pt idx="8">
                  <c:v>0.187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91-4D0E-8490-2AD1FD93722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ascórbico'!$F$39:$F$47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ascórbico'!$I$39:$I$47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5.1999999999999998E-2</c:v>
                </c:pt>
                <c:pt idx="2">
                  <c:v>6.3E-2</c:v>
                </c:pt>
                <c:pt idx="3">
                  <c:v>7.5999999999999998E-2</c:v>
                </c:pt>
                <c:pt idx="4">
                  <c:v>9.2999999999999999E-2</c:v>
                </c:pt>
                <c:pt idx="5">
                  <c:v>0.11700000000000001</c:v>
                </c:pt>
                <c:pt idx="6">
                  <c:v>0.14000000000000001</c:v>
                </c:pt>
                <c:pt idx="7">
                  <c:v>0.16400000000000001</c:v>
                </c:pt>
                <c:pt idx="8">
                  <c:v>0.188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91-4D0E-8490-2AD1FD937229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0673118985126859"/>
                  <c:y val="0.24958333333333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ascórbico'!$F$39:$F$47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ascórbico'!$J$39:$J$47</c:f>
              <c:numCache>
                <c:formatCode>General</c:formatCode>
                <c:ptCount val="9"/>
                <c:pt idx="0">
                  <c:v>4.4666666666666667E-2</c:v>
                </c:pt>
                <c:pt idx="1">
                  <c:v>5.1999999999999998E-2</c:v>
                </c:pt>
                <c:pt idx="2">
                  <c:v>6.133333333333333E-2</c:v>
                </c:pt>
                <c:pt idx="3">
                  <c:v>7.400000000000001E-2</c:v>
                </c:pt>
                <c:pt idx="4">
                  <c:v>9.1666666666666674E-2</c:v>
                </c:pt>
                <c:pt idx="5">
                  <c:v>0.11333333333333334</c:v>
                </c:pt>
                <c:pt idx="6">
                  <c:v>0.13766666666666669</c:v>
                </c:pt>
                <c:pt idx="7">
                  <c:v>0.16233333333333333</c:v>
                </c:pt>
                <c:pt idx="8">
                  <c:v>0.18766666666666665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91-4D0E-8490-2AD1FD93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5,14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ascórbico'!$F$57:$F$65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ascórbico'!$G$57:$G$65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5.1999999999999998E-2</c:v>
                </c:pt>
                <c:pt idx="2">
                  <c:v>0.06</c:v>
                </c:pt>
                <c:pt idx="3">
                  <c:v>7.8E-2</c:v>
                </c:pt>
                <c:pt idx="4">
                  <c:v>0.10299999999999999</c:v>
                </c:pt>
                <c:pt idx="5">
                  <c:v>0.13</c:v>
                </c:pt>
                <c:pt idx="6">
                  <c:v>0.157</c:v>
                </c:pt>
                <c:pt idx="7">
                  <c:v>0.184</c:v>
                </c:pt>
                <c:pt idx="8">
                  <c:v>0.20699999999999999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2B-47FF-AC1C-40CEA1F78597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ascórbico'!$F$57:$F$65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ascórbico'!$H$57:$H$65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5.2999999999999999E-2</c:v>
                </c:pt>
                <c:pt idx="2">
                  <c:v>6.3E-2</c:v>
                </c:pt>
                <c:pt idx="3">
                  <c:v>8.2000000000000003E-2</c:v>
                </c:pt>
                <c:pt idx="4">
                  <c:v>0.10199999999999999</c:v>
                </c:pt>
                <c:pt idx="5">
                  <c:v>0.122</c:v>
                </c:pt>
                <c:pt idx="6">
                  <c:v>0.14599999999999999</c:v>
                </c:pt>
                <c:pt idx="7">
                  <c:v>0.17100000000000001</c:v>
                </c:pt>
                <c:pt idx="8">
                  <c:v>0.19400000000000001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2B-47FF-AC1C-40CEA1F78597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ascórbico'!$F$57:$F$65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ascórbico'!$I$57:$I$65</c:f>
              <c:numCache>
                <c:formatCode>General</c:formatCode>
                <c:ptCount val="9"/>
                <c:pt idx="0">
                  <c:v>4.3999999999999997E-2</c:v>
                </c:pt>
                <c:pt idx="1">
                  <c:v>5.2999999999999999E-2</c:v>
                </c:pt>
                <c:pt idx="2">
                  <c:v>6.3E-2</c:v>
                </c:pt>
                <c:pt idx="3">
                  <c:v>8.5000000000000006E-2</c:v>
                </c:pt>
                <c:pt idx="4">
                  <c:v>0.108</c:v>
                </c:pt>
                <c:pt idx="5">
                  <c:v>0.13200000000000001</c:v>
                </c:pt>
                <c:pt idx="6">
                  <c:v>0.158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2B-47FF-AC1C-40CEA1F78597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67311898512686"/>
                  <c:y val="0.312948016914552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ascórbico'!$F$57:$F$65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ascórbico'!$J$57:$J$65</c:f>
              <c:numCache>
                <c:formatCode>General</c:formatCode>
                <c:ptCount val="9"/>
                <c:pt idx="0">
                  <c:v>4.5000000000000005E-2</c:v>
                </c:pt>
                <c:pt idx="1">
                  <c:v>5.2666666666666667E-2</c:v>
                </c:pt>
                <c:pt idx="2">
                  <c:v>6.2E-2</c:v>
                </c:pt>
                <c:pt idx="3">
                  <c:v>8.1666666666666665E-2</c:v>
                </c:pt>
                <c:pt idx="4">
                  <c:v>0.10433333333333333</c:v>
                </c:pt>
                <c:pt idx="5">
                  <c:v>0.128</c:v>
                </c:pt>
                <c:pt idx="6">
                  <c:v>0.15366666666666665</c:v>
                </c:pt>
                <c:pt idx="7">
                  <c:v>0.17749999999999999</c:v>
                </c:pt>
                <c:pt idx="8">
                  <c:v>0.20050000000000001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2B-47FF-AC1C-40CEA1F7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2,28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ascórbico'!$F$92:$F$100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ascórbico'!$G$92:$G$100</c:f>
              <c:numCache>
                <c:formatCode>General</c:formatCode>
                <c:ptCount val="9"/>
                <c:pt idx="0">
                  <c:v>4.4999999999999998E-2</c:v>
                </c:pt>
                <c:pt idx="1">
                  <c:v>5.8000000000000003E-2</c:v>
                </c:pt>
                <c:pt idx="2">
                  <c:v>7.2999999999999995E-2</c:v>
                </c:pt>
                <c:pt idx="3">
                  <c:v>9.5000000000000001E-2</c:v>
                </c:pt>
                <c:pt idx="4">
                  <c:v>0.122</c:v>
                </c:pt>
                <c:pt idx="5">
                  <c:v>0.14799999999999999</c:v>
                </c:pt>
                <c:pt idx="6">
                  <c:v>0.17499999999999999</c:v>
                </c:pt>
                <c:pt idx="7">
                  <c:v>0.19800000000000001</c:v>
                </c:pt>
                <c:pt idx="8">
                  <c:v>0.221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7A-4A27-9667-DDD95DB184D1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ascórbico'!$F$92:$F$100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ascórbico'!$H$92:$H$100</c:f>
              <c:numCache>
                <c:formatCode>General</c:formatCode>
                <c:ptCount val="9"/>
                <c:pt idx="0">
                  <c:v>4.2999999999999997E-2</c:v>
                </c:pt>
                <c:pt idx="1">
                  <c:v>5.7000000000000002E-2</c:v>
                </c:pt>
                <c:pt idx="2">
                  <c:v>7.0999999999999994E-2</c:v>
                </c:pt>
                <c:pt idx="3">
                  <c:v>0.09</c:v>
                </c:pt>
                <c:pt idx="4">
                  <c:v>0.11799999999999999</c:v>
                </c:pt>
                <c:pt idx="5">
                  <c:v>0.14099999999999999</c:v>
                </c:pt>
                <c:pt idx="6">
                  <c:v>0.16800000000000001</c:v>
                </c:pt>
                <c:pt idx="7">
                  <c:v>0.192</c:v>
                </c:pt>
                <c:pt idx="8">
                  <c:v>0.21199999999999999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7A-4A27-9667-DDD95DB184D1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ascórbico'!$F$92:$F$100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ascórbico'!$I$92:$I$100</c:f>
              <c:numCache>
                <c:formatCode>General</c:formatCode>
                <c:ptCount val="9"/>
                <c:pt idx="0">
                  <c:v>4.2000000000000003E-2</c:v>
                </c:pt>
                <c:pt idx="1">
                  <c:v>5.6000000000000001E-2</c:v>
                </c:pt>
                <c:pt idx="2">
                  <c:v>7.1999999999999995E-2</c:v>
                </c:pt>
                <c:pt idx="3">
                  <c:v>9.4E-2</c:v>
                </c:pt>
                <c:pt idx="4">
                  <c:v>0.11600000000000001</c:v>
                </c:pt>
                <c:pt idx="5">
                  <c:v>0.14199999999999999</c:v>
                </c:pt>
                <c:pt idx="6">
                  <c:v>0.16400000000000001</c:v>
                </c:pt>
                <c:pt idx="7">
                  <c:v>0.19</c:v>
                </c:pt>
                <c:pt idx="8">
                  <c:v>0.21099999999999999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7A-4A27-9667-DDD95DB184D1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762007874015749"/>
                  <c:y val="0.22143810148731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ascórbico'!$F$92:$F$100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ascórbico'!$J$92:$J$100</c:f>
              <c:numCache>
                <c:formatCode>General</c:formatCode>
                <c:ptCount val="9"/>
                <c:pt idx="0">
                  <c:v>4.3333333333333335E-2</c:v>
                </c:pt>
                <c:pt idx="1">
                  <c:v>5.7000000000000002E-2</c:v>
                </c:pt>
                <c:pt idx="2">
                  <c:v>7.1999999999999995E-2</c:v>
                </c:pt>
                <c:pt idx="3">
                  <c:v>9.3000000000000013E-2</c:v>
                </c:pt>
                <c:pt idx="4">
                  <c:v>0.11866666666666666</c:v>
                </c:pt>
                <c:pt idx="5">
                  <c:v>0.14366666666666664</c:v>
                </c:pt>
                <c:pt idx="6">
                  <c:v>0.16900000000000001</c:v>
                </c:pt>
                <c:pt idx="7">
                  <c:v>0.19333333333333336</c:v>
                </c:pt>
                <c:pt idx="8">
                  <c:v>0.21466666666666667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E7A-4A27-9667-DDD95DB18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3,42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ascórbico'!$F$74:$F$82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ascórbico'!$G$74:$G$82</c:f>
              <c:numCache>
                <c:formatCode>General</c:formatCode>
                <c:ptCount val="9"/>
                <c:pt idx="1">
                  <c:v>0.06</c:v>
                </c:pt>
                <c:pt idx="2">
                  <c:v>6.9000000000000006E-2</c:v>
                </c:pt>
                <c:pt idx="3">
                  <c:v>9.0999999999999998E-2</c:v>
                </c:pt>
                <c:pt idx="4">
                  <c:v>0.111</c:v>
                </c:pt>
                <c:pt idx="5">
                  <c:v>0.13900000000000001</c:v>
                </c:pt>
                <c:pt idx="6">
                  <c:v>0.16700000000000001</c:v>
                </c:pt>
                <c:pt idx="7">
                  <c:v>0.188</c:v>
                </c:pt>
                <c:pt idx="8">
                  <c:v>0.20799999999999999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9-4A1D-AD0A-729BCA5E0FD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ascórbico'!$F$74:$F$82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ascórbico'!$H$74:$H$82</c:f>
              <c:numCache>
                <c:formatCode>General</c:formatCode>
                <c:ptCount val="9"/>
                <c:pt idx="1">
                  <c:v>6.0999999999999999E-2</c:v>
                </c:pt>
                <c:pt idx="2">
                  <c:v>7.4999999999999997E-2</c:v>
                </c:pt>
                <c:pt idx="3">
                  <c:v>9.1999999999999998E-2</c:v>
                </c:pt>
                <c:pt idx="4">
                  <c:v>0.109</c:v>
                </c:pt>
                <c:pt idx="5">
                  <c:v>0.13200000000000001</c:v>
                </c:pt>
                <c:pt idx="6">
                  <c:v>0.151</c:v>
                </c:pt>
                <c:pt idx="7">
                  <c:v>0.17100000000000001</c:v>
                </c:pt>
                <c:pt idx="8">
                  <c:v>0.19900000000000001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F9-4A1D-AD0A-729BCA5E0FD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ascórbico'!$F$74:$F$82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ascórbico'!$I$74:$I$82</c:f>
              <c:numCache>
                <c:formatCode>General</c:formatCode>
                <c:ptCount val="9"/>
                <c:pt idx="0">
                  <c:v>4.7E-2</c:v>
                </c:pt>
                <c:pt idx="1">
                  <c:v>6.0999999999999999E-2</c:v>
                </c:pt>
                <c:pt idx="2">
                  <c:v>7.5999999999999998E-2</c:v>
                </c:pt>
                <c:pt idx="3">
                  <c:v>9.4E-2</c:v>
                </c:pt>
                <c:pt idx="4">
                  <c:v>0.11600000000000001</c:v>
                </c:pt>
                <c:pt idx="5">
                  <c:v>0.13300000000000001</c:v>
                </c:pt>
                <c:pt idx="6">
                  <c:v>0.161</c:v>
                </c:pt>
                <c:pt idx="7">
                  <c:v>0.184</c:v>
                </c:pt>
                <c:pt idx="8">
                  <c:v>0.20799999999999999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F9-4A1D-AD0A-729BCA5E0FD9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762007874015749"/>
                  <c:y val="0.22143810148731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ascórbico'!$F$74:$F$82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ascórbico'!$J$74:$J$82</c:f>
              <c:numCache>
                <c:formatCode>General</c:formatCode>
                <c:ptCount val="9"/>
                <c:pt idx="0">
                  <c:v>4.7E-2</c:v>
                </c:pt>
                <c:pt idx="1">
                  <c:v>6.0666666666666667E-2</c:v>
                </c:pt>
                <c:pt idx="2">
                  <c:v>7.3333333333333348E-2</c:v>
                </c:pt>
                <c:pt idx="3">
                  <c:v>9.2333333333333337E-2</c:v>
                </c:pt>
                <c:pt idx="4">
                  <c:v>0.112</c:v>
                </c:pt>
                <c:pt idx="5">
                  <c:v>0.13466666666666668</c:v>
                </c:pt>
                <c:pt idx="6">
                  <c:v>0.15966666666666665</c:v>
                </c:pt>
                <c:pt idx="7">
                  <c:v>0.18099999999999997</c:v>
                </c:pt>
                <c:pt idx="8">
                  <c:v>0.20499999999999999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F9-4A1D-AD0A-729BCA5E0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1,52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ascórbico'!$F$109:$F$117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ascórbico'!$G$109:$G$117</c:f>
              <c:numCache>
                <c:formatCode>General</c:formatCode>
                <c:ptCount val="9"/>
                <c:pt idx="0">
                  <c:v>4.3999999999999997E-2</c:v>
                </c:pt>
                <c:pt idx="1">
                  <c:v>6.5000000000000002E-2</c:v>
                </c:pt>
                <c:pt idx="2">
                  <c:v>8.5000000000000006E-2</c:v>
                </c:pt>
                <c:pt idx="3">
                  <c:v>0.107</c:v>
                </c:pt>
                <c:pt idx="4">
                  <c:v>0.127</c:v>
                </c:pt>
                <c:pt idx="5">
                  <c:v>0.14699999999999999</c:v>
                </c:pt>
                <c:pt idx="6">
                  <c:v>0.16800000000000001</c:v>
                </c:pt>
                <c:pt idx="7">
                  <c:v>0.191</c:v>
                </c:pt>
                <c:pt idx="8">
                  <c:v>0.21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D9-493C-AE04-218358F81B82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ascórbico'!$F$109:$F$117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ascórbico'!$H$109:$H$117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6.4000000000000001E-2</c:v>
                </c:pt>
                <c:pt idx="2">
                  <c:v>8.3000000000000004E-2</c:v>
                </c:pt>
                <c:pt idx="3">
                  <c:v>0.106</c:v>
                </c:pt>
                <c:pt idx="4">
                  <c:v>0.126</c:v>
                </c:pt>
                <c:pt idx="5">
                  <c:v>0.14899999999999999</c:v>
                </c:pt>
                <c:pt idx="6">
                  <c:v>0.17100000000000001</c:v>
                </c:pt>
                <c:pt idx="7">
                  <c:v>0.19500000000000001</c:v>
                </c:pt>
                <c:pt idx="8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D9-493C-AE04-218358F81B82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ascórbico'!$F$109:$F$117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ascórbico'!$I$109:$I$117</c:f>
              <c:numCache>
                <c:formatCode>General</c:formatCode>
                <c:ptCount val="9"/>
                <c:pt idx="0">
                  <c:v>4.7E-2</c:v>
                </c:pt>
                <c:pt idx="1">
                  <c:v>6.5000000000000002E-2</c:v>
                </c:pt>
                <c:pt idx="2">
                  <c:v>8.1000000000000003E-2</c:v>
                </c:pt>
                <c:pt idx="3">
                  <c:v>0.105</c:v>
                </c:pt>
                <c:pt idx="4">
                  <c:v>0.126</c:v>
                </c:pt>
                <c:pt idx="5">
                  <c:v>0.152</c:v>
                </c:pt>
                <c:pt idx="6">
                  <c:v>0.17699999999999999</c:v>
                </c:pt>
                <c:pt idx="7">
                  <c:v>0.20100000000000001</c:v>
                </c:pt>
                <c:pt idx="8">
                  <c:v>0.22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D9-493C-AE04-218358F81B82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762007874015749"/>
                  <c:y val="0.22143810148731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ascórbico'!$F$109:$F$117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ascórbico'!$J$109:$J$117</c:f>
              <c:numCache>
                <c:formatCode>General</c:formatCode>
                <c:ptCount val="9"/>
                <c:pt idx="0">
                  <c:v>4.6333333333333337E-2</c:v>
                </c:pt>
                <c:pt idx="1">
                  <c:v>6.4666666666666664E-2</c:v>
                </c:pt>
                <c:pt idx="2">
                  <c:v>8.3000000000000004E-2</c:v>
                </c:pt>
                <c:pt idx="3">
                  <c:v>0.106</c:v>
                </c:pt>
                <c:pt idx="4">
                  <c:v>0.12633333333333333</c:v>
                </c:pt>
                <c:pt idx="5">
                  <c:v>0.14933333333333332</c:v>
                </c:pt>
                <c:pt idx="6">
                  <c:v>0.17200000000000001</c:v>
                </c:pt>
                <c:pt idx="7">
                  <c:v>0.19566666666666666</c:v>
                </c:pt>
                <c:pt idx="8">
                  <c:v>0.215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D9-493C-AE04-218358F81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1,02 µg/mL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'Ac ascórbico'!$F$126:$F$134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ascórbico'!$G$126:$G$134</c:f>
              <c:numCache>
                <c:formatCode>General</c:formatCode>
                <c:ptCount val="9"/>
                <c:pt idx="0">
                  <c:v>4.9000000000000002E-2</c:v>
                </c:pt>
                <c:pt idx="1">
                  <c:v>7.2999999999999995E-2</c:v>
                </c:pt>
                <c:pt idx="2">
                  <c:v>8.4000000000000005E-2</c:v>
                </c:pt>
                <c:pt idx="3">
                  <c:v>0.105</c:v>
                </c:pt>
                <c:pt idx="4">
                  <c:v>0.128</c:v>
                </c:pt>
                <c:pt idx="5">
                  <c:v>0.153</c:v>
                </c:pt>
                <c:pt idx="6">
                  <c:v>0.17299999999999999</c:v>
                </c:pt>
                <c:pt idx="7">
                  <c:v>0.19400000000000001</c:v>
                </c:pt>
                <c:pt idx="8">
                  <c:v>0.21199999999999999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0B-4111-8A0F-B9261AB3553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0.165198308544765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173118985126855"/>
                  <c:y val="-2.819444444444446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ascórbico'!$F$126:$F$134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ascórbico'!$H$126:$H$134</c:f>
              <c:numCache>
                <c:formatCode>General</c:formatCode>
                <c:ptCount val="9"/>
                <c:pt idx="0">
                  <c:v>4.7E-2</c:v>
                </c:pt>
                <c:pt idx="1">
                  <c:v>6.4000000000000001E-2</c:v>
                </c:pt>
                <c:pt idx="2">
                  <c:v>8.5000000000000006E-2</c:v>
                </c:pt>
                <c:pt idx="3">
                  <c:v>0.108</c:v>
                </c:pt>
                <c:pt idx="4">
                  <c:v>0.13100000000000001</c:v>
                </c:pt>
                <c:pt idx="5">
                  <c:v>0.155</c:v>
                </c:pt>
                <c:pt idx="6">
                  <c:v>0.17599999999999999</c:v>
                </c:pt>
                <c:pt idx="7">
                  <c:v>0.19700000000000001</c:v>
                </c:pt>
                <c:pt idx="8">
                  <c:v>0.217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0B-4111-8A0F-B9261AB35534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62007874015748"/>
                  <c:y val="9.6298483522892969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ascórbico'!$F$126:$F$134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ascórbico'!$I$126:$I$134</c:f>
              <c:numCache>
                <c:formatCode>General</c:formatCode>
                <c:ptCount val="9"/>
                <c:pt idx="0">
                  <c:v>4.2999999999999997E-2</c:v>
                </c:pt>
                <c:pt idx="1">
                  <c:v>5.8999999999999997E-2</c:v>
                </c:pt>
                <c:pt idx="2">
                  <c:v>7.9000000000000001E-2</c:v>
                </c:pt>
                <c:pt idx="3">
                  <c:v>0.104</c:v>
                </c:pt>
                <c:pt idx="4">
                  <c:v>0.129</c:v>
                </c:pt>
                <c:pt idx="5">
                  <c:v>0.154</c:v>
                </c:pt>
                <c:pt idx="6">
                  <c:v>0.18</c:v>
                </c:pt>
                <c:pt idx="7">
                  <c:v>0.20200000000000001</c:v>
                </c:pt>
                <c:pt idx="8">
                  <c:v>0.223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0B-4111-8A0F-B9261AB35534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8762007874015749"/>
                  <c:y val="0.22143810148731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ascórbico'!$F$126:$F$134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'Ac ascórbico'!$J$126:$J$134</c:f>
              <c:numCache>
                <c:formatCode>General</c:formatCode>
                <c:ptCount val="9"/>
                <c:pt idx="0">
                  <c:v>4.6333333333333337E-2</c:v>
                </c:pt>
                <c:pt idx="1">
                  <c:v>6.533333333333334E-2</c:v>
                </c:pt>
                <c:pt idx="2">
                  <c:v>8.2666666666666666E-2</c:v>
                </c:pt>
                <c:pt idx="3">
                  <c:v>0.10566666666666667</c:v>
                </c:pt>
                <c:pt idx="4">
                  <c:v>0.12933333333333333</c:v>
                </c:pt>
                <c:pt idx="5">
                  <c:v>0.154</c:v>
                </c:pt>
                <c:pt idx="6">
                  <c:v>0.17633333333333331</c:v>
                </c:pt>
                <c:pt idx="7">
                  <c:v>0.19766666666666666</c:v>
                </c:pt>
                <c:pt idx="8">
                  <c:v>0.21733333333333335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0B-4111-8A0F-B9261AB35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89416"/>
        <c:axId val="601291056"/>
      </c:scatterChart>
      <c:valAx>
        <c:axId val="601289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91056"/>
        <c:crosses val="autoZero"/>
        <c:crossBetween val="midCat"/>
      </c:valAx>
      <c:valAx>
        <c:axId val="60129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1289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595975503062117"/>
                  <c:y val="-0.125416666666666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ascórbico'!$B$147:$B$151</c:f>
              <c:numCache>
                <c:formatCode>General</c:formatCode>
                <c:ptCount val="5"/>
                <c:pt idx="0">
                  <c:v>17.333333329999999</c:v>
                </c:pt>
                <c:pt idx="1">
                  <c:v>11.55555556</c:v>
                </c:pt>
                <c:pt idx="2">
                  <c:v>7.7037037039999996</c:v>
                </c:pt>
                <c:pt idx="3">
                  <c:v>5.1358024689999997</c:v>
                </c:pt>
                <c:pt idx="4">
                  <c:v>3.4238683129999998</c:v>
                </c:pt>
              </c:numCache>
            </c:numRef>
          </c:xVal>
          <c:yVal>
            <c:numRef>
              <c:f>'Ac ascórbico'!$C$147:$C$151</c:f>
              <c:numCache>
                <c:formatCode>General</c:formatCode>
                <c:ptCount val="5"/>
                <c:pt idx="0">
                  <c:v>55.769230769230774</c:v>
                </c:pt>
                <c:pt idx="1">
                  <c:v>40.384615384615387</c:v>
                </c:pt>
                <c:pt idx="2">
                  <c:v>30.769230769230766</c:v>
                </c:pt>
                <c:pt idx="3">
                  <c:v>26.923076923076923</c:v>
                </c:pt>
                <c:pt idx="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1-44A0-BD64-BFBDDFF86AD3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818197725284338"/>
                  <c:y val="1.347222222222222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ascórbico'!$B$147:$B$151</c:f>
              <c:numCache>
                <c:formatCode>General</c:formatCode>
                <c:ptCount val="5"/>
                <c:pt idx="0">
                  <c:v>17.333333329999999</c:v>
                </c:pt>
                <c:pt idx="1">
                  <c:v>11.55555556</c:v>
                </c:pt>
                <c:pt idx="2">
                  <c:v>7.7037037039999996</c:v>
                </c:pt>
                <c:pt idx="3">
                  <c:v>5.1358024689999997</c:v>
                </c:pt>
                <c:pt idx="4">
                  <c:v>3.4238683129999998</c:v>
                </c:pt>
              </c:numCache>
            </c:numRef>
          </c:xVal>
          <c:yVal>
            <c:numRef>
              <c:f>'Ac ascórbico'!$D$147:$D$151</c:f>
              <c:numCache>
                <c:formatCode>General</c:formatCode>
                <c:ptCount val="5"/>
                <c:pt idx="0">
                  <c:v>55.769230769230774</c:v>
                </c:pt>
                <c:pt idx="1">
                  <c:v>40.384615384615387</c:v>
                </c:pt>
                <c:pt idx="2">
                  <c:v>30.769230769230766</c:v>
                </c:pt>
                <c:pt idx="3">
                  <c:v>26.923076923076923</c:v>
                </c:pt>
                <c:pt idx="4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51-44A0-BD64-BFBDDFF86AD3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540419947506562"/>
                  <c:y val="0.37458333333333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'Ac ascórbico'!$B$147:$B$151</c:f>
              <c:numCache>
                <c:formatCode>General</c:formatCode>
                <c:ptCount val="5"/>
                <c:pt idx="0">
                  <c:v>17.333333329999999</c:v>
                </c:pt>
                <c:pt idx="1">
                  <c:v>11.55555556</c:v>
                </c:pt>
                <c:pt idx="2">
                  <c:v>7.7037037039999996</c:v>
                </c:pt>
                <c:pt idx="3">
                  <c:v>5.1358024689999997</c:v>
                </c:pt>
                <c:pt idx="4">
                  <c:v>3.4238683129999998</c:v>
                </c:pt>
              </c:numCache>
            </c:numRef>
          </c:xVal>
          <c:yVal>
            <c:numRef>
              <c:f>'Ac ascórbico'!$E$147:$E$151</c:f>
              <c:numCache>
                <c:formatCode>General</c:formatCode>
                <c:ptCount val="5"/>
                <c:pt idx="0">
                  <c:v>55.769230769230774</c:v>
                </c:pt>
                <c:pt idx="1">
                  <c:v>38.46153846153846</c:v>
                </c:pt>
                <c:pt idx="2">
                  <c:v>28.84615384615384</c:v>
                </c:pt>
                <c:pt idx="3">
                  <c:v>25</c:v>
                </c:pt>
                <c:pt idx="4">
                  <c:v>21.153846153846143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251-44A0-BD64-BFBDDFF86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419680"/>
        <c:axId val="528420008"/>
      </c:scatterChart>
      <c:valAx>
        <c:axId val="52841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8420008"/>
        <c:crosses val="autoZero"/>
        <c:crossBetween val="midCat"/>
      </c:valAx>
      <c:valAx>
        <c:axId val="52842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84196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43,33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roja'!$D$5:$D$13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roja'!$E$5:$E$13</c:f>
              <c:numCache>
                <c:formatCode>General</c:formatCode>
                <c:ptCount val="9"/>
                <c:pt idx="0">
                  <c:v>6.4000000000000001E-2</c:v>
                </c:pt>
                <c:pt idx="1">
                  <c:v>6.7000000000000004E-2</c:v>
                </c:pt>
                <c:pt idx="2">
                  <c:v>7.0999999999999994E-2</c:v>
                </c:pt>
                <c:pt idx="3">
                  <c:v>8.2000000000000003E-2</c:v>
                </c:pt>
                <c:pt idx="4">
                  <c:v>8.7999999999999995E-2</c:v>
                </c:pt>
                <c:pt idx="5">
                  <c:v>9.5000000000000001E-2</c:v>
                </c:pt>
                <c:pt idx="6">
                  <c:v>0.10199999999999999</c:v>
                </c:pt>
                <c:pt idx="7">
                  <c:v>0.112</c:v>
                </c:pt>
                <c:pt idx="8">
                  <c:v>0.11700000000000001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29-4E45-BC4D-EE5BB4736655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roja'!$D$5:$D$13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roja'!$F$5:$F$13</c:f>
              <c:numCache>
                <c:formatCode>General</c:formatCode>
                <c:ptCount val="9"/>
                <c:pt idx="0">
                  <c:v>0.06</c:v>
                </c:pt>
                <c:pt idx="1">
                  <c:v>6.8000000000000005E-2</c:v>
                </c:pt>
                <c:pt idx="2">
                  <c:v>7.3999999999999996E-2</c:v>
                </c:pt>
                <c:pt idx="3">
                  <c:v>8.3000000000000004E-2</c:v>
                </c:pt>
                <c:pt idx="4">
                  <c:v>8.7999999999999995E-2</c:v>
                </c:pt>
                <c:pt idx="5">
                  <c:v>9.6000000000000002E-2</c:v>
                </c:pt>
                <c:pt idx="6">
                  <c:v>0.10199999999999999</c:v>
                </c:pt>
                <c:pt idx="7">
                  <c:v>0.109</c:v>
                </c:pt>
                <c:pt idx="8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29-4E45-BC4D-EE5BB4736655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roja'!$D$5:$D$13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roja'!$G$5:$G$13</c:f>
              <c:numCache>
                <c:formatCode>General</c:formatCode>
                <c:ptCount val="9"/>
                <c:pt idx="0">
                  <c:v>6.3E-2</c:v>
                </c:pt>
                <c:pt idx="1">
                  <c:v>7.0000000000000007E-2</c:v>
                </c:pt>
                <c:pt idx="2">
                  <c:v>7.6999999999999999E-2</c:v>
                </c:pt>
                <c:pt idx="3">
                  <c:v>8.1000000000000003E-2</c:v>
                </c:pt>
                <c:pt idx="4">
                  <c:v>8.5999999999999993E-2</c:v>
                </c:pt>
                <c:pt idx="5">
                  <c:v>9.4E-2</c:v>
                </c:pt>
                <c:pt idx="6">
                  <c:v>0.10199999999999999</c:v>
                </c:pt>
                <c:pt idx="7">
                  <c:v>0.111</c:v>
                </c:pt>
                <c:pt idx="8">
                  <c:v>0.115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29-4E45-BC4D-EE5BB4736655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roja'!$D$5:$D$13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roja'!$H$5:$H$13</c:f>
              <c:numCache>
                <c:formatCode>General</c:formatCode>
                <c:ptCount val="9"/>
                <c:pt idx="0">
                  <c:v>6.2333333333333331E-2</c:v>
                </c:pt>
                <c:pt idx="1">
                  <c:v>6.8333333333333343E-2</c:v>
                </c:pt>
                <c:pt idx="2">
                  <c:v>7.3999999999999996E-2</c:v>
                </c:pt>
                <c:pt idx="3">
                  <c:v>8.2000000000000003E-2</c:v>
                </c:pt>
                <c:pt idx="4">
                  <c:v>8.7333333333333332E-2</c:v>
                </c:pt>
                <c:pt idx="5">
                  <c:v>9.5000000000000015E-2</c:v>
                </c:pt>
                <c:pt idx="6">
                  <c:v>0.10199999999999999</c:v>
                </c:pt>
                <c:pt idx="7">
                  <c:v>0.11066666666666668</c:v>
                </c:pt>
                <c:pt idx="8">
                  <c:v>0.11566666666666668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29-4E45-BC4D-EE5BB4736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28,89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roja'!$D$22:$D$30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roja'!$E$22:$E$30</c:f>
              <c:numCache>
                <c:formatCode>General</c:formatCode>
                <c:ptCount val="9"/>
                <c:pt idx="0">
                  <c:v>5.2999999999999999E-2</c:v>
                </c:pt>
                <c:pt idx="1">
                  <c:v>6.2E-2</c:v>
                </c:pt>
                <c:pt idx="2">
                  <c:v>7.1999999999999995E-2</c:v>
                </c:pt>
                <c:pt idx="3">
                  <c:v>8.1000000000000003E-2</c:v>
                </c:pt>
                <c:pt idx="4">
                  <c:v>0.09</c:v>
                </c:pt>
                <c:pt idx="5">
                  <c:v>0.1</c:v>
                </c:pt>
                <c:pt idx="6">
                  <c:v>0.112</c:v>
                </c:pt>
                <c:pt idx="7">
                  <c:v>0.121</c:v>
                </c:pt>
                <c:pt idx="8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DC-4299-A61E-83D4AA435138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roja'!$D$22:$D$30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roja'!$F$22:$F$30</c:f>
              <c:numCache>
                <c:formatCode>General</c:formatCode>
                <c:ptCount val="9"/>
                <c:pt idx="0">
                  <c:v>5.1999999999999998E-2</c:v>
                </c:pt>
                <c:pt idx="1">
                  <c:v>6.3E-2</c:v>
                </c:pt>
                <c:pt idx="2">
                  <c:v>7.4999999999999997E-2</c:v>
                </c:pt>
                <c:pt idx="3">
                  <c:v>8.4000000000000005E-2</c:v>
                </c:pt>
                <c:pt idx="4">
                  <c:v>9.1999999999999998E-2</c:v>
                </c:pt>
                <c:pt idx="5">
                  <c:v>0.104</c:v>
                </c:pt>
                <c:pt idx="6">
                  <c:v>0.114</c:v>
                </c:pt>
                <c:pt idx="7">
                  <c:v>0.123</c:v>
                </c:pt>
                <c:pt idx="8">
                  <c:v>0.127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DC-4299-A61E-83D4AA435138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roja'!$D$22:$D$30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roja'!$G$22:$G$30</c:f>
              <c:numCache>
                <c:formatCode>General</c:formatCode>
                <c:ptCount val="9"/>
                <c:pt idx="0">
                  <c:v>5.5E-2</c:v>
                </c:pt>
                <c:pt idx="1">
                  <c:v>6.3E-2</c:v>
                </c:pt>
                <c:pt idx="2">
                  <c:v>7.1999999999999995E-2</c:v>
                </c:pt>
                <c:pt idx="3">
                  <c:v>8.3000000000000004E-2</c:v>
                </c:pt>
                <c:pt idx="4">
                  <c:v>9.2999999999999999E-2</c:v>
                </c:pt>
                <c:pt idx="5">
                  <c:v>0.10199999999999999</c:v>
                </c:pt>
                <c:pt idx="6">
                  <c:v>0.114</c:v>
                </c:pt>
                <c:pt idx="7">
                  <c:v>0.123</c:v>
                </c:pt>
                <c:pt idx="8">
                  <c:v>0.13200000000000001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DC-4299-A61E-83D4AA435138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roja'!$D$22:$D$30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roja'!$H$22:$H$30</c:f>
              <c:numCache>
                <c:formatCode>General</c:formatCode>
                <c:ptCount val="9"/>
                <c:pt idx="0">
                  <c:v>5.3333333333333337E-2</c:v>
                </c:pt>
                <c:pt idx="1">
                  <c:v>6.2666666666666662E-2</c:v>
                </c:pt>
                <c:pt idx="2">
                  <c:v>7.2999999999999995E-2</c:v>
                </c:pt>
                <c:pt idx="3">
                  <c:v>0</c:v>
                </c:pt>
                <c:pt idx="4">
                  <c:v>9.1666666666666674E-2</c:v>
                </c:pt>
                <c:pt idx="5">
                  <c:v>0.10199999999999999</c:v>
                </c:pt>
                <c:pt idx="6">
                  <c:v>0.11333333333333334</c:v>
                </c:pt>
                <c:pt idx="7">
                  <c:v>0.12233333333333334</c:v>
                </c:pt>
                <c:pt idx="8">
                  <c:v>0.12966666666666668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DC-4299-A61E-83D4AA435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19,26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roja'!$D$38:$D$46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roja'!$E$38:$E$46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5.8999999999999997E-2</c:v>
                </c:pt>
                <c:pt idx="2">
                  <c:v>7.4999999999999997E-2</c:v>
                </c:pt>
                <c:pt idx="4">
                  <c:v>9.1999999999999998E-2</c:v>
                </c:pt>
                <c:pt idx="5">
                  <c:v>0.107</c:v>
                </c:pt>
                <c:pt idx="6">
                  <c:v>0.121</c:v>
                </c:pt>
                <c:pt idx="7">
                  <c:v>0.13300000000000001</c:v>
                </c:pt>
                <c:pt idx="8">
                  <c:v>0.14199999999999999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0-4AA5-9088-4C1D0D4F4C9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roja'!$D$38:$D$46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roja'!$F$38:$F$46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5.8000000000000003E-2</c:v>
                </c:pt>
                <c:pt idx="2">
                  <c:v>6.4000000000000001E-2</c:v>
                </c:pt>
                <c:pt idx="3">
                  <c:v>8.1000000000000003E-2</c:v>
                </c:pt>
                <c:pt idx="4">
                  <c:v>9.1999999999999998E-2</c:v>
                </c:pt>
                <c:pt idx="5">
                  <c:v>0.105</c:v>
                </c:pt>
                <c:pt idx="6">
                  <c:v>0.11899999999999999</c:v>
                </c:pt>
                <c:pt idx="7">
                  <c:v>0.13100000000000001</c:v>
                </c:pt>
                <c:pt idx="8">
                  <c:v>0.14499999999999999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0-4AA5-9088-4C1D0D4F4C9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roja'!$D$38:$D$46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roja'!$G$38:$G$46</c:f>
              <c:numCache>
                <c:formatCode>General</c:formatCode>
                <c:ptCount val="9"/>
                <c:pt idx="0">
                  <c:v>4.7E-2</c:v>
                </c:pt>
                <c:pt idx="1">
                  <c:v>5.7000000000000002E-2</c:v>
                </c:pt>
                <c:pt idx="2">
                  <c:v>6.7000000000000004E-2</c:v>
                </c:pt>
                <c:pt idx="3">
                  <c:v>0.08</c:v>
                </c:pt>
                <c:pt idx="4">
                  <c:v>9.1999999999999998E-2</c:v>
                </c:pt>
                <c:pt idx="5">
                  <c:v>0.106</c:v>
                </c:pt>
                <c:pt idx="6">
                  <c:v>0.11799999999999999</c:v>
                </c:pt>
                <c:pt idx="7">
                  <c:v>0.13</c:v>
                </c:pt>
                <c:pt idx="8">
                  <c:v>0.14099999999999999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30-4AA5-9088-4C1D0D4F4C99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roja'!$D$38:$D$46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roja'!$H$38:$H$46</c:f>
              <c:numCache>
                <c:formatCode>General</c:formatCode>
                <c:ptCount val="9"/>
                <c:pt idx="0">
                  <c:v>4.766666666666667E-2</c:v>
                </c:pt>
                <c:pt idx="1">
                  <c:v>5.7999999999999996E-2</c:v>
                </c:pt>
                <c:pt idx="2">
                  <c:v>6.8666666666666668E-2</c:v>
                </c:pt>
                <c:pt idx="3">
                  <c:v>8.0500000000000002E-2</c:v>
                </c:pt>
                <c:pt idx="4">
                  <c:v>9.2000000000000012E-2</c:v>
                </c:pt>
                <c:pt idx="5">
                  <c:v>0.106</c:v>
                </c:pt>
                <c:pt idx="6">
                  <c:v>0.11933333333333333</c:v>
                </c:pt>
                <c:pt idx="7">
                  <c:v>0.13133333333333333</c:v>
                </c:pt>
                <c:pt idx="8">
                  <c:v>0.14266666666666664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30-4AA5-9088-4C1D0D4F4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12,84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roja'!$D$57:$D$65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roja'!$E$57:$E$65</c:f>
              <c:numCache>
                <c:formatCode>General</c:formatCode>
                <c:ptCount val="9"/>
                <c:pt idx="0">
                  <c:v>4.9000000000000002E-2</c:v>
                </c:pt>
                <c:pt idx="1">
                  <c:v>6.3E-2</c:v>
                </c:pt>
                <c:pt idx="2">
                  <c:v>7.8E-2</c:v>
                </c:pt>
                <c:pt idx="3">
                  <c:v>9.1999999999999998E-2</c:v>
                </c:pt>
                <c:pt idx="4">
                  <c:v>0.109</c:v>
                </c:pt>
                <c:pt idx="5">
                  <c:v>0.122</c:v>
                </c:pt>
                <c:pt idx="6">
                  <c:v>0.13600000000000001</c:v>
                </c:pt>
                <c:pt idx="7">
                  <c:v>0.15</c:v>
                </c:pt>
                <c:pt idx="8">
                  <c:v>0.16700000000000001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9E-4498-B0BB-1BFCAB100F99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roja'!$D$57:$D$65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roja'!$F$57:$F$65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5.8999999999999997E-2</c:v>
                </c:pt>
                <c:pt idx="2">
                  <c:v>7.0000000000000007E-2</c:v>
                </c:pt>
                <c:pt idx="3">
                  <c:v>8.5000000000000006E-2</c:v>
                </c:pt>
                <c:pt idx="4">
                  <c:v>0.10100000000000001</c:v>
                </c:pt>
                <c:pt idx="5">
                  <c:v>0.11600000000000001</c:v>
                </c:pt>
                <c:pt idx="6">
                  <c:v>0.13200000000000001</c:v>
                </c:pt>
                <c:pt idx="7">
                  <c:v>0.14799999999999999</c:v>
                </c:pt>
                <c:pt idx="8">
                  <c:v>0.158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9E-4498-B0BB-1BFCAB100F99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roja'!$D$57:$D$65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roja'!$G$57:$G$65</c:f>
              <c:numCache>
                <c:formatCode>General</c:formatCode>
                <c:ptCount val="9"/>
                <c:pt idx="0">
                  <c:v>4.9000000000000002E-2</c:v>
                </c:pt>
                <c:pt idx="1">
                  <c:v>6.0999999999999999E-2</c:v>
                </c:pt>
                <c:pt idx="2">
                  <c:v>7.1999999999999995E-2</c:v>
                </c:pt>
                <c:pt idx="3">
                  <c:v>8.6999999999999994E-2</c:v>
                </c:pt>
                <c:pt idx="4">
                  <c:v>0.10299999999999999</c:v>
                </c:pt>
                <c:pt idx="5">
                  <c:v>0.121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0.17100000000000001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9E-4498-B0BB-1BFCAB100F99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roja'!$D$57:$D$65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roja'!$H$57:$H$65</c:f>
              <c:numCache>
                <c:formatCode>General</c:formatCode>
                <c:ptCount val="9"/>
                <c:pt idx="0">
                  <c:v>4.8000000000000008E-2</c:v>
                </c:pt>
                <c:pt idx="1">
                  <c:v>6.0999999999999999E-2</c:v>
                </c:pt>
                <c:pt idx="2">
                  <c:v>7.3333333333333348E-2</c:v>
                </c:pt>
                <c:pt idx="3">
                  <c:v>8.8000000000000009E-2</c:v>
                </c:pt>
                <c:pt idx="4">
                  <c:v>0.10433333333333333</c:v>
                </c:pt>
                <c:pt idx="5">
                  <c:v>0.11966666666666666</c:v>
                </c:pt>
                <c:pt idx="6">
                  <c:v>0.13600000000000001</c:v>
                </c:pt>
                <c:pt idx="7">
                  <c:v>0.15266666666666664</c:v>
                </c:pt>
                <c:pt idx="8">
                  <c:v>0.16533333333333333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9E-4498-B0BB-1BFCAB100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8,56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roja'!$D$74:$D$82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roja'!$E$74:$E$82</c:f>
              <c:numCache>
                <c:formatCode>General</c:formatCode>
                <c:ptCount val="9"/>
                <c:pt idx="0">
                  <c:v>4.7E-2</c:v>
                </c:pt>
                <c:pt idx="1">
                  <c:v>0.06</c:v>
                </c:pt>
                <c:pt idx="2">
                  <c:v>0.08</c:v>
                </c:pt>
                <c:pt idx="3">
                  <c:v>9.4E-2</c:v>
                </c:pt>
                <c:pt idx="4">
                  <c:v>0.111</c:v>
                </c:pt>
                <c:pt idx="5">
                  <c:v>0.126</c:v>
                </c:pt>
                <c:pt idx="6">
                  <c:v>0.14199999999999999</c:v>
                </c:pt>
                <c:pt idx="7">
                  <c:v>0.154</c:v>
                </c:pt>
                <c:pt idx="8">
                  <c:v>0.16900000000000001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FB-4680-B5B6-AD1FFF7BF1B0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roja'!$D$74:$D$82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roja'!$F$74:$F$82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6.3E-2</c:v>
                </c:pt>
                <c:pt idx="2">
                  <c:v>7.4999999999999997E-2</c:v>
                </c:pt>
                <c:pt idx="3">
                  <c:v>0.09</c:v>
                </c:pt>
                <c:pt idx="4">
                  <c:v>0.106</c:v>
                </c:pt>
                <c:pt idx="5">
                  <c:v>0.122</c:v>
                </c:pt>
                <c:pt idx="6">
                  <c:v>0.13600000000000001</c:v>
                </c:pt>
                <c:pt idx="7">
                  <c:v>0.15</c:v>
                </c:pt>
                <c:pt idx="8">
                  <c:v>0.158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FB-4680-B5B6-AD1FFF7BF1B0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roja'!$D$74:$D$82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roja'!$G$74:$G$82</c:f>
              <c:numCache>
                <c:formatCode>General</c:formatCode>
                <c:ptCount val="9"/>
                <c:pt idx="0">
                  <c:v>4.9000000000000002E-2</c:v>
                </c:pt>
                <c:pt idx="1">
                  <c:v>6.3E-2</c:v>
                </c:pt>
                <c:pt idx="2">
                  <c:v>7.4999999999999997E-2</c:v>
                </c:pt>
                <c:pt idx="3">
                  <c:v>0.09</c:v>
                </c:pt>
                <c:pt idx="4">
                  <c:v>0.10299999999999999</c:v>
                </c:pt>
                <c:pt idx="5">
                  <c:v>0.11799999999999999</c:v>
                </c:pt>
                <c:pt idx="6">
                  <c:v>0.13200000000000001</c:v>
                </c:pt>
                <c:pt idx="7">
                  <c:v>0.14799999999999999</c:v>
                </c:pt>
                <c:pt idx="8">
                  <c:v>0.159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FB-4680-B5B6-AD1FFF7BF1B0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roja'!$D$74:$D$82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roja'!$H$74:$H$82</c:f>
              <c:numCache>
                <c:formatCode>General</c:formatCode>
                <c:ptCount val="9"/>
                <c:pt idx="0">
                  <c:v>4.8000000000000008E-2</c:v>
                </c:pt>
                <c:pt idx="1">
                  <c:v>6.2E-2</c:v>
                </c:pt>
                <c:pt idx="2">
                  <c:v>7.6666666666666661E-2</c:v>
                </c:pt>
                <c:pt idx="3">
                  <c:v>9.1333333333333336E-2</c:v>
                </c:pt>
                <c:pt idx="4">
                  <c:v>0.10666666666666667</c:v>
                </c:pt>
                <c:pt idx="5">
                  <c:v>0.122</c:v>
                </c:pt>
                <c:pt idx="6">
                  <c:v>0.13666666666666669</c:v>
                </c:pt>
                <c:pt idx="7">
                  <c:v>0.15066666666666664</c:v>
                </c:pt>
                <c:pt idx="8">
                  <c:v>0.16200000000000001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FB-4680-B5B6-AD1FFF7BF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5,71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roja'!$D$92:$D$100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roja'!$E$92:$E$100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6.5000000000000002E-2</c:v>
                </c:pt>
                <c:pt idx="2">
                  <c:v>8.5000000000000006E-2</c:v>
                </c:pt>
                <c:pt idx="3">
                  <c:v>0.104</c:v>
                </c:pt>
                <c:pt idx="4">
                  <c:v>0.122</c:v>
                </c:pt>
                <c:pt idx="5">
                  <c:v>0.14299999999999999</c:v>
                </c:pt>
                <c:pt idx="6">
                  <c:v>0.16400000000000001</c:v>
                </c:pt>
                <c:pt idx="7">
                  <c:v>0.182</c:v>
                </c:pt>
                <c:pt idx="8">
                  <c:v>0.19800000000000001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74-4373-BAF6-72CCC999E1EC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roja'!$D$92:$D$100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roja'!$F$92:$F$100</c:f>
              <c:numCache>
                <c:formatCode>General</c:formatCode>
                <c:ptCount val="9"/>
                <c:pt idx="0">
                  <c:v>4.7E-2</c:v>
                </c:pt>
                <c:pt idx="1">
                  <c:v>6.4000000000000001E-2</c:v>
                </c:pt>
                <c:pt idx="2">
                  <c:v>7.6999999999999999E-2</c:v>
                </c:pt>
                <c:pt idx="3">
                  <c:v>9.9000000000000005E-2</c:v>
                </c:pt>
                <c:pt idx="4">
                  <c:v>0.11799999999999999</c:v>
                </c:pt>
                <c:pt idx="5">
                  <c:v>0.13800000000000001</c:v>
                </c:pt>
                <c:pt idx="6">
                  <c:v>0.161</c:v>
                </c:pt>
                <c:pt idx="7">
                  <c:v>0.182</c:v>
                </c:pt>
                <c:pt idx="8">
                  <c:v>0.19800000000000001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74-4373-BAF6-72CCC999E1EC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roja'!$D$92:$D$100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roja'!$G$92:$G$100</c:f>
              <c:numCache>
                <c:formatCode>General</c:formatCode>
                <c:ptCount val="9"/>
                <c:pt idx="0">
                  <c:v>4.9000000000000002E-2</c:v>
                </c:pt>
                <c:pt idx="1">
                  <c:v>7.0999999999999994E-2</c:v>
                </c:pt>
                <c:pt idx="2">
                  <c:v>8.8999999999999996E-2</c:v>
                </c:pt>
                <c:pt idx="3">
                  <c:v>0.10299999999999999</c:v>
                </c:pt>
                <c:pt idx="4">
                  <c:v>0.125</c:v>
                </c:pt>
                <c:pt idx="5">
                  <c:v>0.14099999999999999</c:v>
                </c:pt>
                <c:pt idx="6">
                  <c:v>0.16200000000000001</c:v>
                </c:pt>
                <c:pt idx="7">
                  <c:v>0.18099999999999999</c:v>
                </c:pt>
                <c:pt idx="8">
                  <c:v>0.20100000000000001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74-4373-BAF6-72CCC999E1EC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roja'!$D$92:$D$100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roja'!$H$92:$H$100</c:f>
              <c:numCache>
                <c:formatCode>General</c:formatCode>
                <c:ptCount val="9"/>
                <c:pt idx="0">
                  <c:v>4.8000000000000008E-2</c:v>
                </c:pt>
                <c:pt idx="1">
                  <c:v>6.6666666666666666E-2</c:v>
                </c:pt>
                <c:pt idx="2">
                  <c:v>8.3666666666666667E-2</c:v>
                </c:pt>
                <c:pt idx="3">
                  <c:v>0.10199999999999999</c:v>
                </c:pt>
                <c:pt idx="4">
                  <c:v>0.12166666666666666</c:v>
                </c:pt>
                <c:pt idx="5">
                  <c:v>0.14066666666666669</c:v>
                </c:pt>
                <c:pt idx="6">
                  <c:v>0.16233333333333333</c:v>
                </c:pt>
                <c:pt idx="7">
                  <c:v>0.18166666666666664</c:v>
                </c:pt>
                <c:pt idx="8">
                  <c:v>0.19899999999999998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74-4373-BAF6-72CCC999E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3,80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roja'!$D$109:$D$117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roja'!$E$109:$E$117</c:f>
              <c:numCache>
                <c:formatCode>General</c:formatCode>
                <c:ptCount val="9"/>
                <c:pt idx="0">
                  <c:v>4.7E-2</c:v>
                </c:pt>
                <c:pt idx="1">
                  <c:v>6.6000000000000003E-2</c:v>
                </c:pt>
                <c:pt idx="2">
                  <c:v>8.5999999999999993E-2</c:v>
                </c:pt>
                <c:pt idx="3">
                  <c:v>0.11</c:v>
                </c:pt>
                <c:pt idx="4">
                  <c:v>0.129</c:v>
                </c:pt>
                <c:pt idx="5">
                  <c:v>0.15</c:v>
                </c:pt>
                <c:pt idx="6">
                  <c:v>0.17399999999999999</c:v>
                </c:pt>
                <c:pt idx="7">
                  <c:v>0.191</c:v>
                </c:pt>
                <c:pt idx="8">
                  <c:v>0.20799999999999999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48-48DC-A691-44CF9AC31FBA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roja'!$D$109:$D$117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roja'!$F$109:$F$117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7.0999999999999994E-2</c:v>
                </c:pt>
                <c:pt idx="2">
                  <c:v>8.7999999999999995E-2</c:v>
                </c:pt>
                <c:pt idx="3">
                  <c:v>0.108</c:v>
                </c:pt>
                <c:pt idx="4">
                  <c:v>0.13200000000000001</c:v>
                </c:pt>
                <c:pt idx="5">
                  <c:v>0.14899999999999999</c:v>
                </c:pt>
                <c:pt idx="6">
                  <c:v>0.17100000000000001</c:v>
                </c:pt>
                <c:pt idx="7">
                  <c:v>0.19</c:v>
                </c:pt>
                <c:pt idx="8">
                  <c:v>0.20899999999999999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48-48DC-A691-44CF9AC31FBA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roja'!$D$109:$D$117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roja'!$G$109:$G$117</c:f>
              <c:numCache>
                <c:formatCode>General</c:formatCode>
                <c:ptCount val="9"/>
                <c:pt idx="0">
                  <c:v>4.7E-2</c:v>
                </c:pt>
                <c:pt idx="1">
                  <c:v>7.4999999999999997E-2</c:v>
                </c:pt>
                <c:pt idx="2">
                  <c:v>9.0999999999999998E-2</c:v>
                </c:pt>
                <c:pt idx="3">
                  <c:v>0.112</c:v>
                </c:pt>
                <c:pt idx="4">
                  <c:v>0.121</c:v>
                </c:pt>
                <c:pt idx="5">
                  <c:v>0.14099999999999999</c:v>
                </c:pt>
                <c:pt idx="6">
                  <c:v>0.16400000000000001</c:v>
                </c:pt>
                <c:pt idx="7">
                  <c:v>0.18099999999999999</c:v>
                </c:pt>
                <c:pt idx="8">
                  <c:v>0.19900000000000001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48-48DC-A691-44CF9AC31FBA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roja'!$D$109:$D$117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roja'!$H$109:$H$117</c:f>
              <c:numCache>
                <c:formatCode>General</c:formatCode>
                <c:ptCount val="9"/>
                <c:pt idx="0">
                  <c:v>4.6666666666666669E-2</c:v>
                </c:pt>
                <c:pt idx="1">
                  <c:v>7.0666666666666669E-2</c:v>
                </c:pt>
                <c:pt idx="2">
                  <c:v>8.8333333333333333E-2</c:v>
                </c:pt>
                <c:pt idx="3">
                  <c:v>0.11</c:v>
                </c:pt>
                <c:pt idx="4">
                  <c:v>0.12733333333333333</c:v>
                </c:pt>
                <c:pt idx="5">
                  <c:v>0.14666666666666664</c:v>
                </c:pt>
                <c:pt idx="6">
                  <c:v>0.16966666666666666</c:v>
                </c:pt>
                <c:pt idx="7">
                  <c:v>0.18733333333333335</c:v>
                </c:pt>
                <c:pt idx="8">
                  <c:v>0.20533333333333334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548-48DC-A691-44CF9AC31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2,54</a:t>
            </a:r>
            <a:r>
              <a:rPr lang="es-ES" baseline="0"/>
              <a:t> µg/mL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450896762904638"/>
                  <c:y val="-0.113972003499562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roja'!$D$125:$D$133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roja'!$E$125:$E$133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6.7000000000000004E-2</c:v>
                </c:pt>
                <c:pt idx="2">
                  <c:v>9.0999999999999998E-2</c:v>
                </c:pt>
                <c:pt idx="3">
                  <c:v>0.113</c:v>
                </c:pt>
                <c:pt idx="4">
                  <c:v>0.13300000000000001</c:v>
                </c:pt>
                <c:pt idx="5">
                  <c:v>0.154</c:v>
                </c:pt>
                <c:pt idx="6">
                  <c:v>0.17599999999999999</c:v>
                </c:pt>
                <c:pt idx="7">
                  <c:v>0.19600000000000001</c:v>
                </c:pt>
                <c:pt idx="8">
                  <c:v>0.214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88-45D6-A45A-BBECBCF8D4A6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84230096237969"/>
                  <c:y val="1.430956547098279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roja'!$D$125:$D$133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roja'!$F$125:$F$133</c:f>
              <c:numCache>
                <c:formatCode>General</c:formatCode>
                <c:ptCount val="9"/>
                <c:pt idx="0">
                  <c:v>4.5999999999999999E-2</c:v>
                </c:pt>
                <c:pt idx="1">
                  <c:v>6.4000000000000001E-2</c:v>
                </c:pt>
                <c:pt idx="2">
                  <c:v>8.5000000000000006E-2</c:v>
                </c:pt>
                <c:pt idx="3">
                  <c:v>0.109</c:v>
                </c:pt>
                <c:pt idx="4">
                  <c:v>0.13</c:v>
                </c:pt>
                <c:pt idx="5">
                  <c:v>0.159</c:v>
                </c:pt>
                <c:pt idx="6">
                  <c:v>0.17699999999999999</c:v>
                </c:pt>
                <c:pt idx="7">
                  <c:v>0.20100000000000001</c:v>
                </c:pt>
                <c:pt idx="8">
                  <c:v>0.218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88-45D6-A45A-BBECBCF8D4A6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839785651793528"/>
                  <c:y val="0.272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roja'!$D$125:$D$133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roja'!$G$125:$G$133</c:f>
              <c:numCache>
                <c:formatCode>General</c:formatCode>
                <c:ptCount val="9"/>
                <c:pt idx="0">
                  <c:v>4.7E-2</c:v>
                </c:pt>
                <c:pt idx="1">
                  <c:v>7.0000000000000007E-2</c:v>
                </c:pt>
                <c:pt idx="2">
                  <c:v>9.2999999999999999E-2</c:v>
                </c:pt>
                <c:pt idx="3">
                  <c:v>0.11600000000000001</c:v>
                </c:pt>
                <c:pt idx="4">
                  <c:v>0.13600000000000001</c:v>
                </c:pt>
                <c:pt idx="5">
                  <c:v>0.153</c:v>
                </c:pt>
                <c:pt idx="6">
                  <c:v>0.17399999999999999</c:v>
                </c:pt>
                <c:pt idx="7">
                  <c:v>0.19600000000000001</c:v>
                </c:pt>
                <c:pt idx="8">
                  <c:v>0.21099999999999999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88-45D6-A45A-BBECBCF8D4A6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8268810148731415E-2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'Vid roja'!$D$125:$D$133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'Vid roja'!$H$125:$H$133</c:f>
              <c:numCache>
                <c:formatCode>General</c:formatCode>
                <c:ptCount val="9"/>
                <c:pt idx="0">
                  <c:v>4.6333333333333337E-2</c:v>
                </c:pt>
                <c:pt idx="1">
                  <c:v>6.7000000000000004E-2</c:v>
                </c:pt>
                <c:pt idx="2">
                  <c:v>8.9666666666666672E-2</c:v>
                </c:pt>
                <c:pt idx="3">
                  <c:v>0.11266666666666668</c:v>
                </c:pt>
                <c:pt idx="4">
                  <c:v>0.13300000000000001</c:v>
                </c:pt>
                <c:pt idx="5">
                  <c:v>0.15533333333333332</c:v>
                </c:pt>
                <c:pt idx="6">
                  <c:v>0.17566666666666664</c:v>
                </c:pt>
                <c:pt idx="7">
                  <c:v>0.19766666666666666</c:v>
                </c:pt>
                <c:pt idx="8">
                  <c:v>0.21433333333333335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88-45D6-A45A-BBECBCF8D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4248"/>
        <c:axId val="401524576"/>
      </c:scatterChart>
      <c:valAx>
        <c:axId val="401524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576"/>
        <c:crosses val="autoZero"/>
        <c:crossBetween val="midCat"/>
      </c:valAx>
      <c:valAx>
        <c:axId val="40152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524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228600</xdr:colOff>
      <xdr:row>16</xdr:row>
      <xdr:rowOff>47625</xdr:rowOff>
    </xdr:from>
    <xdr:to>
      <xdr:col>25</xdr:col>
      <xdr:colOff>228600</xdr:colOff>
      <xdr:row>30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95250</xdr:rowOff>
    </xdr:from>
    <xdr:to>
      <xdr:col>14</xdr:col>
      <xdr:colOff>285750</xdr:colOff>
      <xdr:row>15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18</xdr:row>
      <xdr:rowOff>95250</xdr:rowOff>
    </xdr:from>
    <xdr:to>
      <xdr:col>14</xdr:col>
      <xdr:colOff>285750</xdr:colOff>
      <xdr:row>32</xdr:row>
      <xdr:rowOff>171450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34</xdr:row>
      <xdr:rowOff>95250</xdr:rowOff>
    </xdr:from>
    <xdr:to>
      <xdr:col>14</xdr:col>
      <xdr:colOff>285750</xdr:colOff>
      <xdr:row>48</xdr:row>
      <xdr:rowOff>171450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53</xdr:row>
      <xdr:rowOff>95250</xdr:rowOff>
    </xdr:from>
    <xdr:to>
      <xdr:col>14</xdr:col>
      <xdr:colOff>285750</xdr:colOff>
      <xdr:row>67</xdr:row>
      <xdr:rowOff>171450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285750</xdr:colOff>
      <xdr:row>70</xdr:row>
      <xdr:rowOff>95250</xdr:rowOff>
    </xdr:from>
    <xdr:to>
      <xdr:col>14</xdr:col>
      <xdr:colOff>285750</xdr:colOff>
      <xdr:row>84</xdr:row>
      <xdr:rowOff>171450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285750</xdr:colOff>
      <xdr:row>88</xdr:row>
      <xdr:rowOff>95250</xdr:rowOff>
    </xdr:from>
    <xdr:to>
      <xdr:col>14</xdr:col>
      <xdr:colOff>285750</xdr:colOff>
      <xdr:row>102</xdr:row>
      <xdr:rowOff>171450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285750</xdr:colOff>
      <xdr:row>105</xdr:row>
      <xdr:rowOff>95250</xdr:rowOff>
    </xdr:from>
    <xdr:to>
      <xdr:col>14</xdr:col>
      <xdr:colOff>285750</xdr:colOff>
      <xdr:row>119</xdr:row>
      <xdr:rowOff>171450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285750</xdr:colOff>
      <xdr:row>121</xdr:row>
      <xdr:rowOff>95250</xdr:rowOff>
    </xdr:from>
    <xdr:to>
      <xdr:col>14</xdr:col>
      <xdr:colOff>285750</xdr:colOff>
      <xdr:row>135</xdr:row>
      <xdr:rowOff>171450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9525</xdr:colOff>
      <xdr:row>142</xdr:row>
      <xdr:rowOff>85725</xdr:rowOff>
    </xdr:from>
    <xdr:to>
      <xdr:col>14</xdr:col>
      <xdr:colOff>9525</xdr:colOff>
      <xdr:row>156</xdr:row>
      <xdr:rowOff>161925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2</xdr:row>
      <xdr:rowOff>57150</xdr:rowOff>
    </xdr:from>
    <xdr:to>
      <xdr:col>16</xdr:col>
      <xdr:colOff>219075</xdr:colOff>
      <xdr:row>16</xdr:row>
      <xdr:rowOff>133350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219075</xdr:colOff>
      <xdr:row>19</xdr:row>
      <xdr:rowOff>57150</xdr:rowOff>
    </xdr:from>
    <xdr:to>
      <xdr:col>16</xdr:col>
      <xdr:colOff>219075</xdr:colOff>
      <xdr:row>33</xdr:row>
      <xdr:rowOff>133350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219075</xdr:colOff>
      <xdr:row>35</xdr:row>
      <xdr:rowOff>57150</xdr:rowOff>
    </xdr:from>
    <xdr:to>
      <xdr:col>16</xdr:col>
      <xdr:colOff>219075</xdr:colOff>
      <xdr:row>49</xdr:row>
      <xdr:rowOff>133350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219075</xdr:colOff>
      <xdr:row>53</xdr:row>
      <xdr:rowOff>57150</xdr:rowOff>
    </xdr:from>
    <xdr:to>
      <xdr:col>16</xdr:col>
      <xdr:colOff>219075</xdr:colOff>
      <xdr:row>67</xdr:row>
      <xdr:rowOff>133350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219075</xdr:colOff>
      <xdr:row>88</xdr:row>
      <xdr:rowOff>57150</xdr:rowOff>
    </xdr:from>
    <xdr:to>
      <xdr:col>16</xdr:col>
      <xdr:colOff>219075</xdr:colOff>
      <xdr:row>102</xdr:row>
      <xdr:rowOff>133350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219075</xdr:colOff>
      <xdr:row>70</xdr:row>
      <xdr:rowOff>57150</xdr:rowOff>
    </xdr:from>
    <xdr:to>
      <xdr:col>16</xdr:col>
      <xdr:colOff>219075</xdr:colOff>
      <xdr:row>84</xdr:row>
      <xdr:rowOff>133350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219075</xdr:colOff>
      <xdr:row>105</xdr:row>
      <xdr:rowOff>57150</xdr:rowOff>
    </xdr:from>
    <xdr:to>
      <xdr:col>16</xdr:col>
      <xdr:colOff>219075</xdr:colOff>
      <xdr:row>119</xdr:row>
      <xdr:rowOff>133350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219075</xdr:colOff>
      <xdr:row>122</xdr:row>
      <xdr:rowOff>57150</xdr:rowOff>
    </xdr:from>
    <xdr:to>
      <xdr:col>16</xdr:col>
      <xdr:colOff>219075</xdr:colOff>
      <xdr:row>136</xdr:row>
      <xdr:rowOff>133350</xdr:rowOff>
    </xdr:to>
    <xdr:graphicFrame macro="">
      <xdr:nvGraphicFramePr>
        <xdr:cNvPr id="30" name="Gráfico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257175</xdr:colOff>
      <xdr:row>138</xdr:row>
      <xdr:rowOff>95250</xdr:rowOff>
    </xdr:from>
    <xdr:to>
      <xdr:col>13</xdr:col>
      <xdr:colOff>257175</xdr:colOff>
      <xdr:row>152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0"/>
  <sheetViews>
    <sheetView tabSelected="1" topLeftCell="J1" workbookViewId="0">
      <selection activeCell="R9" sqref="R9"/>
    </sheetView>
  </sheetViews>
  <sheetFormatPr baseColWidth="10" defaultRowHeight="15" x14ac:dyDescent="0.25"/>
  <cols>
    <col min="1" max="1" width="4.28515625" customWidth="1"/>
  </cols>
  <sheetData>
    <row r="2" spans="1:17" ht="15.75" thickBot="1" x14ac:dyDescent="0.3"/>
    <row r="3" spans="1:17" ht="15.75" thickBot="1" x14ac:dyDescent="0.3">
      <c r="A3" s="1" t="s">
        <v>0</v>
      </c>
      <c r="O3" s="33" t="s">
        <v>38</v>
      </c>
      <c r="P3" s="40">
        <v>19.330273721279216</v>
      </c>
      <c r="Q3" s="41">
        <v>0.34617251123819104</v>
      </c>
    </row>
    <row r="4" spans="1:17" ht="15.75" thickBot="1" x14ac:dyDescent="0.3">
      <c r="A4" s="1" t="s">
        <v>1</v>
      </c>
    </row>
    <row r="5" spans="1:17" ht="15.75" thickBot="1" x14ac:dyDescent="0.3">
      <c r="A5" s="1" t="s">
        <v>2</v>
      </c>
      <c r="O5" s="33" t="s">
        <v>37</v>
      </c>
      <c r="P5" s="34">
        <v>15.410169754067239</v>
      </c>
      <c r="Q5" s="35">
        <v>0.13073149794105529</v>
      </c>
    </row>
    <row r="6" spans="1:17" x14ac:dyDescent="0.25">
      <c r="A6" s="1" t="s">
        <v>3</v>
      </c>
    </row>
    <row r="7" spans="1:17" x14ac:dyDescent="0.25">
      <c r="A7" s="1" t="s">
        <v>4</v>
      </c>
    </row>
    <row r="8" spans="1:17" x14ac:dyDescent="0.25">
      <c r="A8" s="1" t="s">
        <v>5</v>
      </c>
    </row>
    <row r="9" spans="1:17" x14ac:dyDescent="0.25">
      <c r="A9" s="1" t="s">
        <v>6</v>
      </c>
    </row>
    <row r="10" spans="1:17" x14ac:dyDescent="0.25">
      <c r="A10" s="1" t="s">
        <v>7</v>
      </c>
      <c r="D10" s="1" t="s">
        <v>8</v>
      </c>
    </row>
    <row r="14" spans="1:17" x14ac:dyDescent="0.25">
      <c r="A14" s="2" t="s">
        <v>9</v>
      </c>
      <c r="E14" s="19" t="s">
        <v>27</v>
      </c>
      <c r="G14" s="23" t="s">
        <v>28</v>
      </c>
      <c r="I14" s="25" t="s">
        <v>29</v>
      </c>
      <c r="J14" s="27" t="s">
        <v>30</v>
      </c>
    </row>
    <row r="15" spans="1:17" x14ac:dyDescent="0.25">
      <c r="B15" t="s">
        <v>10</v>
      </c>
    </row>
    <row r="16" spans="1:17" x14ac:dyDescent="0.2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</row>
    <row r="17" spans="1:19" x14ac:dyDescent="0.25">
      <c r="A17" s="3" t="s">
        <v>11</v>
      </c>
      <c r="B17" s="13">
        <v>6.4000000000000001E-2</v>
      </c>
      <c r="C17" s="14">
        <v>0.06</v>
      </c>
      <c r="D17" s="14">
        <v>6.3E-2</v>
      </c>
      <c r="E17" s="20">
        <v>4.4999999999999998E-2</v>
      </c>
      <c r="F17" s="20">
        <v>4.5999999999999999E-2</v>
      </c>
      <c r="G17" s="20">
        <v>4.5999999999999999E-2</v>
      </c>
      <c r="H17" s="24">
        <v>4.2999999999999997E-2</v>
      </c>
      <c r="I17" s="24">
        <v>0.04</v>
      </c>
      <c r="J17" s="24">
        <v>0.05</v>
      </c>
      <c r="K17" s="5">
        <v>4.7E-2</v>
      </c>
      <c r="L17" s="5">
        <v>4.5999999999999999E-2</v>
      </c>
      <c r="M17" s="6">
        <v>4.4999999999999998E-2</v>
      </c>
    </row>
    <row r="18" spans="1:19" x14ac:dyDescent="0.25">
      <c r="A18" s="3" t="s">
        <v>12</v>
      </c>
      <c r="B18" s="15">
        <v>5.2999999999999999E-2</v>
      </c>
      <c r="C18" s="16">
        <v>5.1999999999999998E-2</v>
      </c>
      <c r="D18" s="16">
        <v>5.5E-2</v>
      </c>
      <c r="E18" s="21">
        <v>4.4999999999999998E-2</v>
      </c>
      <c r="F18" s="21">
        <v>4.4999999999999998E-2</v>
      </c>
      <c r="G18" s="21">
        <v>4.5999999999999999E-2</v>
      </c>
      <c r="H18" s="26">
        <v>4.3999999999999997E-2</v>
      </c>
      <c r="I18" s="26">
        <v>4.8000000000000001E-2</v>
      </c>
      <c r="J18" s="26">
        <v>4.4999999999999998E-2</v>
      </c>
      <c r="K18" s="8">
        <v>4.5999999999999999E-2</v>
      </c>
      <c r="L18" s="8">
        <v>4.5999999999999999E-2</v>
      </c>
      <c r="M18" s="9">
        <v>4.5999999999999999E-2</v>
      </c>
      <c r="O18" s="30">
        <v>0</v>
      </c>
      <c r="P18" s="31">
        <v>4.3999999999999997E-2</v>
      </c>
      <c r="Q18" s="31">
        <v>4.8000000000000001E-2</v>
      </c>
      <c r="R18" s="31">
        <v>4.4999999999999998E-2</v>
      </c>
      <c r="S18" s="32">
        <f>AVERAGE(P18:R18)</f>
        <v>4.5666666666666668E-2</v>
      </c>
    </row>
    <row r="19" spans="1:19" x14ac:dyDescent="0.25">
      <c r="A19" s="3" t="s">
        <v>13</v>
      </c>
      <c r="B19" s="15">
        <v>4.8000000000000001E-2</v>
      </c>
      <c r="C19" s="16">
        <v>4.8000000000000001E-2</v>
      </c>
      <c r="D19" s="16">
        <v>4.7E-2</v>
      </c>
      <c r="E19" s="21">
        <v>4.2999999999999997E-2</v>
      </c>
      <c r="F19" s="21">
        <v>4.5999999999999999E-2</v>
      </c>
      <c r="G19" s="21">
        <v>4.4999999999999998E-2</v>
      </c>
      <c r="H19" s="8">
        <v>4.8000000000000001E-2</v>
      </c>
      <c r="I19" s="8">
        <v>4.8000000000000001E-2</v>
      </c>
      <c r="J19" s="8">
        <v>7.3999999999999996E-2</v>
      </c>
      <c r="K19" s="8">
        <v>4.5999999999999999E-2</v>
      </c>
      <c r="L19" s="8">
        <v>4.8000000000000001E-2</v>
      </c>
      <c r="M19" s="9">
        <v>4.7E-2</v>
      </c>
      <c r="O19" s="30">
        <v>5</v>
      </c>
      <c r="P19" s="31">
        <v>7.0000000000000007E-2</v>
      </c>
      <c r="Q19" s="31">
        <v>7.0999999999999994E-2</v>
      </c>
      <c r="R19" s="31">
        <v>7.1999999999999995E-2</v>
      </c>
      <c r="S19" s="32">
        <f t="shared" ref="S19:S26" si="0">AVERAGE(P19:R19)</f>
        <v>7.1000000000000008E-2</v>
      </c>
    </row>
    <row r="20" spans="1:19" x14ac:dyDescent="0.25">
      <c r="A20" s="3" t="s">
        <v>14</v>
      </c>
      <c r="B20" s="15">
        <v>4.9000000000000002E-2</v>
      </c>
      <c r="C20" s="16">
        <v>4.5999999999999999E-2</v>
      </c>
      <c r="D20" s="16">
        <v>4.9000000000000002E-2</v>
      </c>
      <c r="E20" s="21">
        <v>4.4999999999999998E-2</v>
      </c>
      <c r="F20" s="21">
        <v>4.5999999999999999E-2</v>
      </c>
      <c r="G20" s="21">
        <v>4.3999999999999997E-2</v>
      </c>
      <c r="H20" s="8">
        <v>4.7E-2</v>
      </c>
      <c r="I20" s="8">
        <v>4.7E-2</v>
      </c>
      <c r="J20" s="8">
        <v>4.7E-2</v>
      </c>
      <c r="K20" s="8">
        <v>4.5999999999999999E-2</v>
      </c>
      <c r="L20" s="8">
        <v>4.5999999999999999E-2</v>
      </c>
      <c r="M20" s="9">
        <v>4.8000000000000001E-2</v>
      </c>
      <c r="O20" s="30">
        <v>10</v>
      </c>
      <c r="P20" s="31">
        <v>0.10100000000000001</v>
      </c>
      <c r="Q20" s="31">
        <v>9.2999999999999999E-2</v>
      </c>
      <c r="R20" s="31">
        <v>9.5000000000000001E-2</v>
      </c>
      <c r="S20" s="32">
        <f t="shared" si="0"/>
        <v>9.633333333333334E-2</v>
      </c>
    </row>
    <row r="21" spans="1:19" x14ac:dyDescent="0.25">
      <c r="A21" s="3" t="s">
        <v>15</v>
      </c>
      <c r="B21" s="15">
        <v>4.7E-2</v>
      </c>
      <c r="C21" s="16">
        <v>4.8000000000000001E-2</v>
      </c>
      <c r="D21" s="16">
        <v>4.9000000000000002E-2</v>
      </c>
      <c r="E21" s="21">
        <v>4.8000000000000001E-2</v>
      </c>
      <c r="F21" s="21">
        <v>4.7E-2</v>
      </c>
      <c r="G21" s="21">
        <v>4.7E-2</v>
      </c>
      <c r="H21" s="8">
        <v>4.8000000000000001E-2</v>
      </c>
      <c r="I21" s="8">
        <v>4.7E-2</v>
      </c>
      <c r="J21" s="8">
        <v>4.7E-2</v>
      </c>
      <c r="K21" s="8">
        <v>4.7E-2</v>
      </c>
      <c r="L21" s="8">
        <v>4.5999999999999999E-2</v>
      </c>
      <c r="M21" s="9">
        <v>4.4999999999999998E-2</v>
      </c>
      <c r="O21" s="30">
        <v>15</v>
      </c>
      <c r="P21" s="31">
        <v>0.126</v>
      </c>
      <c r="Q21" s="31">
        <v>0.123</v>
      </c>
      <c r="R21" s="31">
        <v>0.126</v>
      </c>
      <c r="S21" s="32">
        <f t="shared" si="0"/>
        <v>0.125</v>
      </c>
    </row>
    <row r="22" spans="1:19" x14ac:dyDescent="0.25">
      <c r="A22" s="3" t="s">
        <v>16</v>
      </c>
      <c r="B22" s="15">
        <v>4.8000000000000001E-2</v>
      </c>
      <c r="C22" s="16">
        <v>4.7E-2</v>
      </c>
      <c r="D22" s="16">
        <v>4.9000000000000002E-2</v>
      </c>
      <c r="E22" s="21">
        <v>4.4999999999999998E-2</v>
      </c>
      <c r="F22" s="21">
        <v>4.2999999999999997E-2</v>
      </c>
      <c r="G22" s="21">
        <v>4.2000000000000003E-2</v>
      </c>
      <c r="H22" s="8">
        <v>4.5999999999999999E-2</v>
      </c>
      <c r="I22" s="8">
        <v>4.7E-2</v>
      </c>
      <c r="J22" s="8">
        <v>4.5999999999999999E-2</v>
      </c>
      <c r="K22" s="8">
        <v>4.5999999999999999E-2</v>
      </c>
      <c r="L22" s="8">
        <v>4.5999999999999999E-2</v>
      </c>
      <c r="M22" s="9">
        <v>4.4999999999999998E-2</v>
      </c>
      <c r="O22" s="30">
        <v>20</v>
      </c>
      <c r="P22" s="31">
        <v>0.14799999999999999</v>
      </c>
      <c r="Q22" s="31">
        <v>0.15</v>
      </c>
      <c r="R22" s="31">
        <v>0.15</v>
      </c>
      <c r="S22" s="32">
        <f t="shared" si="0"/>
        <v>0.14933333333333332</v>
      </c>
    </row>
    <row r="23" spans="1:19" x14ac:dyDescent="0.25">
      <c r="A23" s="3" t="s">
        <v>17</v>
      </c>
      <c r="B23" s="15">
        <v>4.7E-2</v>
      </c>
      <c r="C23" s="16">
        <v>4.5999999999999999E-2</v>
      </c>
      <c r="D23" s="16">
        <v>4.7E-2</v>
      </c>
      <c r="E23" s="21">
        <v>4.3999999999999997E-2</v>
      </c>
      <c r="F23" s="21">
        <v>4.8000000000000001E-2</v>
      </c>
      <c r="G23" s="21">
        <v>4.7E-2</v>
      </c>
      <c r="H23" s="8">
        <v>4.2999999999999997E-2</v>
      </c>
      <c r="I23" s="8">
        <v>4.9000000000000002E-2</v>
      </c>
      <c r="J23" s="8">
        <v>4.5999999999999999E-2</v>
      </c>
      <c r="K23" s="8">
        <v>4.7E-2</v>
      </c>
      <c r="L23" s="8">
        <v>4.5999999999999999E-2</v>
      </c>
      <c r="M23" s="9">
        <v>4.7E-2</v>
      </c>
      <c r="O23" s="30">
        <v>25</v>
      </c>
      <c r="P23" s="31">
        <v>0.17299999999999999</v>
      </c>
      <c r="Q23" s="31">
        <v>0.182</v>
      </c>
      <c r="R23" s="31">
        <v>0.182</v>
      </c>
      <c r="S23" s="32">
        <f t="shared" si="0"/>
        <v>0.17899999999999996</v>
      </c>
    </row>
    <row r="24" spans="1:19" x14ac:dyDescent="0.25">
      <c r="A24" s="3" t="s">
        <v>18</v>
      </c>
      <c r="B24" s="17">
        <v>4.5999999999999999E-2</v>
      </c>
      <c r="C24" s="18">
        <v>4.5999999999999999E-2</v>
      </c>
      <c r="D24" s="18">
        <v>4.7E-2</v>
      </c>
      <c r="E24" s="22">
        <v>4.9000000000000002E-2</v>
      </c>
      <c r="F24" s="22">
        <v>4.7E-2</v>
      </c>
      <c r="G24" s="22">
        <v>4.2999999999999997E-2</v>
      </c>
      <c r="H24" s="11">
        <v>4.4999999999999998E-2</v>
      </c>
      <c r="I24" s="11">
        <v>4.5999999999999999E-2</v>
      </c>
      <c r="J24" s="11">
        <v>4.5999999999999999E-2</v>
      </c>
      <c r="K24" s="11">
        <v>4.4999999999999998E-2</v>
      </c>
      <c r="L24" s="11">
        <v>4.7E-2</v>
      </c>
      <c r="M24" s="12">
        <v>0.05</v>
      </c>
      <c r="O24" s="30">
        <v>30</v>
      </c>
      <c r="P24" s="31">
        <v>0.19900000000000001</v>
      </c>
      <c r="Q24" s="31">
        <v>0.20399999999999999</v>
      </c>
      <c r="R24" s="31">
        <v>0.21099999999999999</v>
      </c>
      <c r="S24" s="32">
        <f t="shared" si="0"/>
        <v>0.20466666666666666</v>
      </c>
    </row>
    <row r="25" spans="1:19" x14ac:dyDescent="0.25">
      <c r="O25" s="30">
        <v>35</v>
      </c>
      <c r="P25" s="31">
        <v>0.216</v>
      </c>
      <c r="Q25" s="31">
        <v>0.23400000000000001</v>
      </c>
      <c r="R25" s="31">
        <v>0.23799999999999999</v>
      </c>
      <c r="S25" s="32">
        <f t="shared" si="0"/>
        <v>0.22933333333333331</v>
      </c>
    </row>
    <row r="26" spans="1:19" x14ac:dyDescent="0.25">
      <c r="A26" s="2" t="s">
        <v>19</v>
      </c>
      <c r="O26" s="30">
        <v>40</v>
      </c>
      <c r="P26" s="31">
        <v>0.23599999999999999</v>
      </c>
      <c r="Q26" s="31">
        <v>0.26400000000000001</v>
      </c>
      <c r="R26" s="31">
        <v>0.25700000000000001</v>
      </c>
      <c r="S26" s="32">
        <f t="shared" si="0"/>
        <v>0.25233333333333335</v>
      </c>
    </row>
    <row r="27" spans="1:19" x14ac:dyDescent="0.25">
      <c r="B27" t="s">
        <v>10</v>
      </c>
    </row>
    <row r="28" spans="1:19" x14ac:dyDescent="0.25">
      <c r="B28" s="3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3">
        <v>7</v>
      </c>
      <c r="I28" s="3">
        <v>8</v>
      </c>
      <c r="J28" s="3">
        <v>9</v>
      </c>
      <c r="K28" s="3">
        <v>10</v>
      </c>
      <c r="L28" s="3">
        <v>11</v>
      </c>
      <c r="M28" s="3">
        <v>12</v>
      </c>
    </row>
    <row r="29" spans="1:19" x14ac:dyDescent="0.25">
      <c r="A29" s="3" t="s">
        <v>11</v>
      </c>
      <c r="B29" s="4">
        <v>6.7000000000000004E-2</v>
      </c>
      <c r="C29" s="5">
        <v>6.8000000000000005E-2</v>
      </c>
      <c r="D29" s="5">
        <v>7.0000000000000007E-2</v>
      </c>
      <c r="E29" s="5">
        <v>5.3999999999999999E-2</v>
      </c>
      <c r="F29" s="5">
        <v>5.2999999999999999E-2</v>
      </c>
      <c r="G29" s="5">
        <v>5.2999999999999999E-2</v>
      </c>
      <c r="H29" s="5">
        <v>3.7999999999999999E-2</v>
      </c>
      <c r="I29" s="5">
        <v>3.7999999999999999E-2</v>
      </c>
      <c r="J29" s="5">
        <v>4.1000000000000002E-2</v>
      </c>
      <c r="K29" s="5">
        <v>4.3999999999999997E-2</v>
      </c>
      <c r="L29" s="5">
        <v>4.5999999999999999E-2</v>
      </c>
      <c r="M29" s="6">
        <v>4.5999999999999999E-2</v>
      </c>
    </row>
    <row r="30" spans="1:19" x14ac:dyDescent="0.25">
      <c r="A30" s="3" t="s">
        <v>12</v>
      </c>
      <c r="B30" s="7">
        <v>6.2E-2</v>
      </c>
      <c r="C30" s="8">
        <v>6.3E-2</v>
      </c>
      <c r="D30" s="8">
        <v>6.3E-2</v>
      </c>
      <c r="E30" s="8">
        <v>0.05</v>
      </c>
      <c r="F30" s="8">
        <v>5.1999999999999998E-2</v>
      </c>
      <c r="G30" s="8">
        <v>5.1999999999999998E-2</v>
      </c>
      <c r="H30" s="8">
        <v>7.0000000000000007E-2</v>
      </c>
      <c r="I30" s="8">
        <v>7.0999999999999994E-2</v>
      </c>
      <c r="J30" s="8">
        <v>7.1999999999999995E-2</v>
      </c>
      <c r="K30" s="8">
        <v>4.5999999999999999E-2</v>
      </c>
      <c r="L30" s="8">
        <v>4.5999999999999999E-2</v>
      </c>
      <c r="M30" s="9">
        <v>4.4999999999999998E-2</v>
      </c>
    </row>
    <row r="31" spans="1:19" x14ac:dyDescent="0.25">
      <c r="A31" s="3" t="s">
        <v>13</v>
      </c>
      <c r="B31" s="7">
        <v>5.8999999999999997E-2</v>
      </c>
      <c r="C31" s="8">
        <v>5.8000000000000003E-2</v>
      </c>
      <c r="D31" s="8">
        <v>5.7000000000000002E-2</v>
      </c>
      <c r="E31" s="8">
        <v>5.0999999999999997E-2</v>
      </c>
      <c r="F31" s="8">
        <v>5.2999999999999999E-2</v>
      </c>
      <c r="G31" s="8">
        <v>5.1999999999999998E-2</v>
      </c>
      <c r="H31" s="8">
        <v>4.5999999999999999E-2</v>
      </c>
      <c r="I31" s="8">
        <v>4.5999999999999999E-2</v>
      </c>
      <c r="J31" s="8">
        <v>7.6999999999999999E-2</v>
      </c>
      <c r="K31" s="8">
        <v>4.4999999999999998E-2</v>
      </c>
      <c r="L31" s="8">
        <v>4.5999999999999999E-2</v>
      </c>
      <c r="M31" s="9">
        <v>4.4999999999999998E-2</v>
      </c>
    </row>
    <row r="32" spans="1:19" x14ac:dyDescent="0.25">
      <c r="A32" s="3" t="s">
        <v>14</v>
      </c>
      <c r="B32" s="7">
        <v>6.3E-2</v>
      </c>
      <c r="C32" s="8">
        <v>5.8999999999999997E-2</v>
      </c>
      <c r="D32" s="8">
        <v>6.0999999999999999E-2</v>
      </c>
      <c r="E32" s="8">
        <v>5.1999999999999998E-2</v>
      </c>
      <c r="F32" s="8">
        <v>5.2999999999999999E-2</v>
      </c>
      <c r="G32" s="8">
        <v>5.2999999999999999E-2</v>
      </c>
      <c r="H32" s="8">
        <v>4.3999999999999997E-2</v>
      </c>
      <c r="I32" s="8">
        <v>4.5999999999999999E-2</v>
      </c>
      <c r="J32" s="8">
        <v>4.7E-2</v>
      </c>
      <c r="K32" s="8">
        <v>4.4999999999999998E-2</v>
      </c>
      <c r="L32" s="8">
        <v>4.4999999999999998E-2</v>
      </c>
      <c r="M32" s="9">
        <v>4.4999999999999998E-2</v>
      </c>
    </row>
    <row r="33" spans="1:13" x14ac:dyDescent="0.25">
      <c r="A33" s="3" t="s">
        <v>15</v>
      </c>
      <c r="B33" s="7">
        <v>0.06</v>
      </c>
      <c r="C33" s="8">
        <v>6.3E-2</v>
      </c>
      <c r="D33" s="8">
        <v>6.3E-2</v>
      </c>
      <c r="E33" s="8">
        <v>0.06</v>
      </c>
      <c r="F33" s="8">
        <v>6.0999999999999999E-2</v>
      </c>
      <c r="G33" s="8">
        <v>6.0999999999999999E-2</v>
      </c>
      <c r="H33" s="8">
        <v>4.8000000000000001E-2</v>
      </c>
      <c r="I33" s="8">
        <v>4.5999999999999999E-2</v>
      </c>
      <c r="J33" s="8">
        <v>4.7E-2</v>
      </c>
      <c r="K33" s="8">
        <v>4.5999999999999999E-2</v>
      </c>
      <c r="L33" s="8">
        <v>4.4999999999999998E-2</v>
      </c>
      <c r="M33" s="9">
        <v>4.5999999999999999E-2</v>
      </c>
    </row>
    <row r="34" spans="1:13" x14ac:dyDescent="0.25">
      <c r="A34" s="3" t="s">
        <v>16</v>
      </c>
      <c r="B34" s="7">
        <v>6.5000000000000002E-2</v>
      </c>
      <c r="C34" s="8">
        <v>6.4000000000000001E-2</v>
      </c>
      <c r="D34" s="8">
        <v>7.0999999999999994E-2</v>
      </c>
      <c r="E34" s="8">
        <v>5.8000000000000003E-2</v>
      </c>
      <c r="F34" s="8">
        <v>5.7000000000000002E-2</v>
      </c>
      <c r="G34" s="8">
        <v>5.6000000000000001E-2</v>
      </c>
      <c r="H34" s="8">
        <v>4.5999999999999999E-2</v>
      </c>
      <c r="I34" s="8">
        <v>4.7E-2</v>
      </c>
      <c r="J34" s="8">
        <v>4.7E-2</v>
      </c>
      <c r="K34" s="8">
        <v>4.5999999999999999E-2</v>
      </c>
      <c r="L34" s="8">
        <v>4.5999999999999999E-2</v>
      </c>
      <c r="M34" s="9">
        <v>4.7E-2</v>
      </c>
    </row>
    <row r="35" spans="1:13" x14ac:dyDescent="0.25">
      <c r="A35" s="3" t="s">
        <v>17</v>
      </c>
      <c r="B35" s="7">
        <v>6.6000000000000003E-2</v>
      </c>
      <c r="C35" s="8">
        <v>7.0999999999999994E-2</v>
      </c>
      <c r="D35" s="8">
        <v>7.4999999999999997E-2</v>
      </c>
      <c r="E35" s="8">
        <v>6.5000000000000002E-2</v>
      </c>
      <c r="F35" s="8">
        <v>6.4000000000000001E-2</v>
      </c>
      <c r="G35" s="8">
        <v>6.5000000000000002E-2</v>
      </c>
      <c r="H35" s="8">
        <v>4.2999999999999997E-2</v>
      </c>
      <c r="I35" s="8">
        <v>4.8000000000000001E-2</v>
      </c>
      <c r="J35" s="8">
        <v>4.5999999999999999E-2</v>
      </c>
      <c r="K35" s="8">
        <v>4.8000000000000001E-2</v>
      </c>
      <c r="L35" s="8">
        <v>4.4999999999999998E-2</v>
      </c>
      <c r="M35" s="9">
        <v>4.4999999999999998E-2</v>
      </c>
    </row>
    <row r="36" spans="1:13" x14ac:dyDescent="0.25">
      <c r="A36" s="3" t="s">
        <v>18</v>
      </c>
      <c r="B36" s="10">
        <v>6.7000000000000004E-2</v>
      </c>
      <c r="C36" s="11">
        <v>6.4000000000000001E-2</v>
      </c>
      <c r="D36" s="11">
        <v>7.0000000000000007E-2</v>
      </c>
      <c r="E36" s="11">
        <v>7.2999999999999995E-2</v>
      </c>
      <c r="F36" s="11">
        <v>6.4000000000000001E-2</v>
      </c>
      <c r="G36" s="11">
        <v>5.8999999999999997E-2</v>
      </c>
      <c r="H36" s="11">
        <v>4.4999999999999998E-2</v>
      </c>
      <c r="I36" s="11">
        <v>4.5999999999999999E-2</v>
      </c>
      <c r="J36" s="11">
        <v>4.4999999999999998E-2</v>
      </c>
      <c r="K36" s="11">
        <v>4.7E-2</v>
      </c>
      <c r="L36" s="11">
        <v>4.5999999999999999E-2</v>
      </c>
      <c r="M36" s="12">
        <v>4.9000000000000002E-2</v>
      </c>
    </row>
    <row r="38" spans="1:13" x14ac:dyDescent="0.25">
      <c r="A38" s="2" t="s">
        <v>20</v>
      </c>
    </row>
    <row r="39" spans="1:13" x14ac:dyDescent="0.25">
      <c r="B39" t="s">
        <v>10</v>
      </c>
    </row>
    <row r="40" spans="1:13" x14ac:dyDescent="0.25">
      <c r="B40" s="3">
        <v>1</v>
      </c>
      <c r="C40" s="3">
        <v>2</v>
      </c>
      <c r="D40" s="3">
        <v>3</v>
      </c>
      <c r="E40" s="3">
        <v>4</v>
      </c>
      <c r="F40" s="3">
        <v>5</v>
      </c>
      <c r="G40" s="3">
        <v>6</v>
      </c>
      <c r="H40" s="3">
        <v>7</v>
      </c>
      <c r="I40" s="3">
        <v>8</v>
      </c>
      <c r="J40" s="3">
        <v>9</v>
      </c>
      <c r="K40" s="3">
        <v>10</v>
      </c>
      <c r="L40" s="3">
        <v>11</v>
      </c>
      <c r="M40" s="3">
        <v>12</v>
      </c>
    </row>
    <row r="41" spans="1:13" x14ac:dyDescent="0.25">
      <c r="A41" s="3" t="s">
        <v>11</v>
      </c>
      <c r="B41" s="4">
        <v>7.0999999999999994E-2</v>
      </c>
      <c r="C41" s="5">
        <v>7.3999999999999996E-2</v>
      </c>
      <c r="D41" s="5">
        <v>7.6999999999999999E-2</v>
      </c>
      <c r="E41" s="5">
        <v>5.8999999999999997E-2</v>
      </c>
      <c r="F41" s="5">
        <v>6.0999999999999999E-2</v>
      </c>
      <c r="G41" s="5">
        <v>6.0999999999999999E-2</v>
      </c>
      <c r="H41" s="5">
        <v>3.6999999999999998E-2</v>
      </c>
      <c r="I41" s="5">
        <v>3.5999999999999997E-2</v>
      </c>
      <c r="J41" s="5">
        <v>3.7999999999999999E-2</v>
      </c>
      <c r="K41" s="5">
        <v>4.2999999999999997E-2</v>
      </c>
      <c r="L41" s="5">
        <v>4.4999999999999998E-2</v>
      </c>
      <c r="M41" s="6">
        <v>4.4999999999999998E-2</v>
      </c>
    </row>
    <row r="42" spans="1:13" x14ac:dyDescent="0.25">
      <c r="A42" s="3" t="s">
        <v>12</v>
      </c>
      <c r="B42" s="7">
        <v>7.1999999999999995E-2</v>
      </c>
      <c r="C42" s="8">
        <v>7.4999999999999997E-2</v>
      </c>
      <c r="D42" s="8">
        <v>7.1999999999999995E-2</v>
      </c>
      <c r="E42" s="8">
        <v>5.8000000000000003E-2</v>
      </c>
      <c r="F42" s="8">
        <v>5.8999999999999997E-2</v>
      </c>
      <c r="G42" s="8">
        <v>5.8999999999999997E-2</v>
      </c>
      <c r="H42" s="8">
        <v>0.10100000000000001</v>
      </c>
      <c r="I42" s="8">
        <v>9.2999999999999999E-2</v>
      </c>
      <c r="J42" s="8">
        <v>9.5000000000000001E-2</v>
      </c>
      <c r="K42" s="8">
        <v>4.4999999999999998E-2</v>
      </c>
      <c r="L42" s="8">
        <v>4.5999999999999999E-2</v>
      </c>
      <c r="M42" s="9">
        <v>4.4999999999999998E-2</v>
      </c>
    </row>
    <row r="43" spans="1:13" x14ac:dyDescent="0.25">
      <c r="A43" s="3" t="s">
        <v>13</v>
      </c>
      <c r="B43" s="7">
        <v>7.4999999999999997E-2</v>
      </c>
      <c r="C43" s="8">
        <v>6.4000000000000001E-2</v>
      </c>
      <c r="D43" s="8">
        <v>6.7000000000000004E-2</v>
      </c>
      <c r="E43" s="8">
        <v>5.8000000000000003E-2</v>
      </c>
      <c r="F43" s="8">
        <v>6.3E-2</v>
      </c>
      <c r="G43" s="8">
        <v>6.3E-2</v>
      </c>
      <c r="H43" s="8">
        <v>4.5999999999999999E-2</v>
      </c>
      <c r="I43" s="8">
        <v>4.5999999999999999E-2</v>
      </c>
      <c r="J43" s="8">
        <v>7.4999999999999997E-2</v>
      </c>
      <c r="K43" s="8">
        <v>4.4999999999999998E-2</v>
      </c>
      <c r="L43" s="8">
        <v>4.4999999999999998E-2</v>
      </c>
      <c r="M43" s="9">
        <v>4.4999999999999998E-2</v>
      </c>
    </row>
    <row r="44" spans="1:13" x14ac:dyDescent="0.25">
      <c r="A44" s="3" t="s">
        <v>14</v>
      </c>
      <c r="B44" s="7">
        <v>7.8E-2</v>
      </c>
      <c r="C44" s="8">
        <v>7.0000000000000007E-2</v>
      </c>
      <c r="D44" s="8">
        <v>7.1999999999999995E-2</v>
      </c>
      <c r="E44" s="8">
        <v>0.06</v>
      </c>
      <c r="F44" s="8">
        <v>6.3E-2</v>
      </c>
      <c r="G44" s="8">
        <v>6.3E-2</v>
      </c>
      <c r="H44" s="8">
        <v>4.4999999999999998E-2</v>
      </c>
      <c r="I44" s="8">
        <v>4.5999999999999999E-2</v>
      </c>
      <c r="J44" s="8">
        <v>4.5999999999999999E-2</v>
      </c>
      <c r="K44" s="8">
        <v>4.4999999999999998E-2</v>
      </c>
      <c r="L44" s="8">
        <v>4.5999999999999999E-2</v>
      </c>
      <c r="M44" s="9">
        <v>4.5999999999999999E-2</v>
      </c>
    </row>
    <row r="45" spans="1:13" x14ac:dyDescent="0.25">
      <c r="A45" s="3" t="s">
        <v>15</v>
      </c>
      <c r="B45" s="7">
        <v>0.08</v>
      </c>
      <c r="C45" s="8">
        <v>7.4999999999999997E-2</v>
      </c>
      <c r="D45" s="8">
        <v>7.4999999999999997E-2</v>
      </c>
      <c r="E45" s="8">
        <v>6.9000000000000006E-2</v>
      </c>
      <c r="F45" s="8">
        <v>7.4999999999999997E-2</v>
      </c>
      <c r="G45" s="8">
        <v>7.5999999999999998E-2</v>
      </c>
      <c r="H45" s="8">
        <v>4.8000000000000001E-2</v>
      </c>
      <c r="I45" s="8">
        <v>4.3999999999999997E-2</v>
      </c>
      <c r="J45" s="8">
        <v>4.5999999999999999E-2</v>
      </c>
      <c r="K45" s="8">
        <v>4.5999999999999999E-2</v>
      </c>
      <c r="L45" s="8">
        <v>4.5999999999999999E-2</v>
      </c>
      <c r="M45" s="9">
        <v>4.5999999999999999E-2</v>
      </c>
    </row>
    <row r="46" spans="1:13" x14ac:dyDescent="0.25">
      <c r="A46" s="3" t="s">
        <v>16</v>
      </c>
      <c r="B46" s="7">
        <v>8.5000000000000006E-2</v>
      </c>
      <c r="C46" s="8">
        <v>7.6999999999999999E-2</v>
      </c>
      <c r="D46" s="8">
        <v>8.8999999999999996E-2</v>
      </c>
      <c r="E46" s="8">
        <v>7.2999999999999995E-2</v>
      </c>
      <c r="F46" s="8">
        <v>7.0999999999999994E-2</v>
      </c>
      <c r="G46" s="8">
        <v>7.1999999999999995E-2</v>
      </c>
      <c r="H46" s="8">
        <v>4.3999999999999997E-2</v>
      </c>
      <c r="I46" s="8">
        <v>4.5999999999999999E-2</v>
      </c>
      <c r="J46" s="8">
        <v>4.4999999999999998E-2</v>
      </c>
      <c r="K46" s="8">
        <v>4.4999999999999998E-2</v>
      </c>
      <c r="L46" s="8">
        <v>4.4999999999999998E-2</v>
      </c>
      <c r="M46" s="9">
        <v>4.5999999999999999E-2</v>
      </c>
    </row>
    <row r="47" spans="1:13" x14ac:dyDescent="0.25">
      <c r="A47" s="3" t="s">
        <v>17</v>
      </c>
      <c r="B47" s="7">
        <v>8.5999999999999993E-2</v>
      </c>
      <c r="C47" s="8">
        <v>8.7999999999999995E-2</v>
      </c>
      <c r="D47" s="8">
        <v>9.0999999999999998E-2</v>
      </c>
      <c r="E47" s="8">
        <v>8.5000000000000006E-2</v>
      </c>
      <c r="F47" s="8">
        <v>8.3000000000000004E-2</v>
      </c>
      <c r="G47" s="8">
        <v>8.1000000000000003E-2</v>
      </c>
      <c r="H47" s="8">
        <v>4.2999999999999997E-2</v>
      </c>
      <c r="I47" s="8">
        <v>4.4999999999999998E-2</v>
      </c>
      <c r="J47" s="8">
        <v>4.4999999999999998E-2</v>
      </c>
      <c r="K47" s="8">
        <v>4.8000000000000001E-2</v>
      </c>
      <c r="L47" s="8">
        <v>4.8000000000000001E-2</v>
      </c>
      <c r="M47" s="9">
        <v>4.5999999999999999E-2</v>
      </c>
    </row>
    <row r="48" spans="1:13" x14ac:dyDescent="0.25">
      <c r="A48" s="3" t="s">
        <v>18</v>
      </c>
      <c r="B48" s="10">
        <v>9.0999999999999998E-2</v>
      </c>
      <c r="C48" s="11">
        <v>8.5000000000000006E-2</v>
      </c>
      <c r="D48" s="11">
        <v>9.2999999999999999E-2</v>
      </c>
      <c r="E48" s="11">
        <v>8.4000000000000005E-2</v>
      </c>
      <c r="F48" s="11">
        <v>8.5000000000000006E-2</v>
      </c>
      <c r="G48" s="11">
        <v>7.9000000000000001E-2</v>
      </c>
      <c r="H48" s="11">
        <v>4.5999999999999999E-2</v>
      </c>
      <c r="I48" s="11">
        <v>4.4999999999999998E-2</v>
      </c>
      <c r="J48" s="11">
        <v>4.2999999999999997E-2</v>
      </c>
      <c r="K48" s="11">
        <v>4.5999999999999999E-2</v>
      </c>
      <c r="L48" s="11">
        <v>4.4999999999999998E-2</v>
      </c>
      <c r="M48" s="12">
        <v>4.8000000000000001E-2</v>
      </c>
    </row>
    <row r="50" spans="1:13" x14ac:dyDescent="0.25">
      <c r="A50" s="2" t="s">
        <v>21</v>
      </c>
    </row>
    <row r="51" spans="1:13" x14ac:dyDescent="0.25">
      <c r="B51" t="s">
        <v>10</v>
      </c>
    </row>
    <row r="52" spans="1:13" x14ac:dyDescent="0.25">
      <c r="B52" s="3">
        <v>1</v>
      </c>
      <c r="C52" s="3">
        <v>2</v>
      </c>
      <c r="D52" s="3">
        <v>3</v>
      </c>
      <c r="E52" s="3">
        <v>4</v>
      </c>
      <c r="F52" s="3">
        <v>5</v>
      </c>
      <c r="G52" s="3">
        <v>6</v>
      </c>
      <c r="H52" s="3">
        <v>7</v>
      </c>
      <c r="I52" s="3">
        <v>8</v>
      </c>
      <c r="J52" s="3">
        <v>9</v>
      </c>
      <c r="K52" s="3">
        <v>10</v>
      </c>
      <c r="L52" s="3">
        <v>11</v>
      </c>
      <c r="M52" s="3">
        <v>12</v>
      </c>
    </row>
    <row r="53" spans="1:13" x14ac:dyDescent="0.25">
      <c r="A53" s="3" t="s">
        <v>11</v>
      </c>
      <c r="B53" s="4">
        <v>8.2000000000000003E-2</v>
      </c>
      <c r="C53" s="5">
        <v>8.3000000000000004E-2</v>
      </c>
      <c r="D53" s="5">
        <v>8.1000000000000003E-2</v>
      </c>
      <c r="E53" s="5">
        <v>6.9000000000000006E-2</v>
      </c>
      <c r="F53" s="5">
        <v>6.8000000000000005E-2</v>
      </c>
      <c r="G53" s="5">
        <v>6.9000000000000006E-2</v>
      </c>
      <c r="H53" s="5">
        <v>3.6999999999999998E-2</v>
      </c>
      <c r="I53" s="5">
        <v>3.6999999999999998E-2</v>
      </c>
      <c r="J53" s="5">
        <v>3.6999999999999998E-2</v>
      </c>
      <c r="K53" s="5">
        <v>4.4999999999999998E-2</v>
      </c>
      <c r="L53" s="5">
        <v>4.5999999999999999E-2</v>
      </c>
      <c r="M53" s="6">
        <v>4.4999999999999998E-2</v>
      </c>
    </row>
    <row r="54" spans="1:13" x14ac:dyDescent="0.25">
      <c r="A54" s="3" t="s">
        <v>12</v>
      </c>
      <c r="B54" s="7">
        <v>8.1000000000000003E-2</v>
      </c>
      <c r="C54" s="8">
        <v>8.4000000000000005E-2</v>
      </c>
      <c r="D54" s="8">
        <v>8.3000000000000004E-2</v>
      </c>
      <c r="E54" s="8">
        <v>6.6000000000000003E-2</v>
      </c>
      <c r="F54" s="8">
        <v>7.0000000000000007E-2</v>
      </c>
      <c r="G54" s="8">
        <v>7.0000000000000007E-2</v>
      </c>
      <c r="H54" s="8">
        <v>0.126</v>
      </c>
      <c r="I54" s="8">
        <v>0.123</v>
      </c>
      <c r="J54" s="8">
        <v>0.126</v>
      </c>
      <c r="K54" s="8">
        <v>4.5999999999999999E-2</v>
      </c>
      <c r="L54" s="8">
        <v>4.5999999999999999E-2</v>
      </c>
      <c r="M54" s="9">
        <v>4.4999999999999998E-2</v>
      </c>
    </row>
    <row r="55" spans="1:13" x14ac:dyDescent="0.25">
      <c r="A55" s="3" t="s">
        <v>13</v>
      </c>
      <c r="B55" s="7">
        <v>0.1</v>
      </c>
      <c r="C55" s="8">
        <v>8.1000000000000003E-2</v>
      </c>
      <c r="D55" s="8">
        <v>0.08</v>
      </c>
      <c r="E55" s="8">
        <v>7.0000000000000007E-2</v>
      </c>
      <c r="F55" s="8">
        <v>7.5999999999999998E-2</v>
      </c>
      <c r="G55" s="8">
        <v>7.5999999999999998E-2</v>
      </c>
      <c r="H55" s="8">
        <v>4.7E-2</v>
      </c>
      <c r="I55" s="8">
        <v>4.7E-2</v>
      </c>
      <c r="J55" s="8">
        <v>7.6999999999999999E-2</v>
      </c>
      <c r="K55" s="8">
        <v>4.5999999999999999E-2</v>
      </c>
      <c r="L55" s="8">
        <v>4.5999999999999999E-2</v>
      </c>
      <c r="M55" s="9">
        <v>4.5999999999999999E-2</v>
      </c>
    </row>
    <row r="56" spans="1:13" x14ac:dyDescent="0.25">
      <c r="A56" s="3" t="s">
        <v>14</v>
      </c>
      <c r="B56" s="7">
        <v>9.1999999999999998E-2</v>
      </c>
      <c r="C56" s="8">
        <v>8.5000000000000006E-2</v>
      </c>
      <c r="D56" s="8">
        <v>8.6999999999999994E-2</v>
      </c>
      <c r="E56" s="8">
        <v>7.8E-2</v>
      </c>
      <c r="F56" s="8">
        <v>8.2000000000000003E-2</v>
      </c>
      <c r="G56" s="8">
        <v>8.5000000000000006E-2</v>
      </c>
      <c r="H56" s="8">
        <v>4.5999999999999999E-2</v>
      </c>
      <c r="I56" s="8">
        <v>4.8000000000000001E-2</v>
      </c>
      <c r="J56" s="8">
        <v>4.4999999999999998E-2</v>
      </c>
      <c r="K56" s="8">
        <v>4.4999999999999998E-2</v>
      </c>
      <c r="L56" s="8">
        <v>4.4999999999999998E-2</v>
      </c>
      <c r="M56" s="9">
        <v>4.7E-2</v>
      </c>
    </row>
    <row r="57" spans="1:13" x14ac:dyDescent="0.25">
      <c r="A57" s="3" t="s">
        <v>15</v>
      </c>
      <c r="B57" s="7">
        <v>9.4E-2</v>
      </c>
      <c r="C57" s="8">
        <v>0.09</v>
      </c>
      <c r="D57" s="8">
        <v>0.09</v>
      </c>
      <c r="E57" s="8">
        <v>9.0999999999999998E-2</v>
      </c>
      <c r="F57" s="8">
        <v>9.1999999999999998E-2</v>
      </c>
      <c r="G57" s="8">
        <v>9.4E-2</v>
      </c>
      <c r="H57" s="8">
        <v>4.5999999999999999E-2</v>
      </c>
      <c r="I57" s="8">
        <v>4.5999999999999999E-2</v>
      </c>
      <c r="J57" s="8">
        <v>4.7E-2</v>
      </c>
      <c r="K57" s="8">
        <v>4.5999999999999999E-2</v>
      </c>
      <c r="L57" s="8">
        <v>4.4999999999999998E-2</v>
      </c>
      <c r="M57" s="9">
        <v>4.5999999999999999E-2</v>
      </c>
    </row>
    <row r="58" spans="1:13" x14ac:dyDescent="0.25">
      <c r="A58" s="3" t="s">
        <v>16</v>
      </c>
      <c r="B58" s="7">
        <v>0.104</v>
      </c>
      <c r="C58" s="8">
        <v>9.9000000000000005E-2</v>
      </c>
      <c r="D58" s="8">
        <v>0.10299999999999999</v>
      </c>
      <c r="E58" s="8">
        <v>9.5000000000000001E-2</v>
      </c>
      <c r="F58" s="8">
        <v>0.09</v>
      </c>
      <c r="G58" s="8">
        <v>9.4E-2</v>
      </c>
      <c r="H58" s="8">
        <v>4.4999999999999998E-2</v>
      </c>
      <c r="I58" s="8">
        <v>4.4999999999999998E-2</v>
      </c>
      <c r="J58" s="8">
        <v>4.4999999999999998E-2</v>
      </c>
      <c r="K58" s="8">
        <v>4.4999999999999998E-2</v>
      </c>
      <c r="L58" s="8">
        <v>4.4999999999999998E-2</v>
      </c>
      <c r="M58" s="9">
        <v>4.4999999999999998E-2</v>
      </c>
    </row>
    <row r="59" spans="1:13" x14ac:dyDescent="0.25">
      <c r="A59" s="3" t="s">
        <v>17</v>
      </c>
      <c r="B59" s="7">
        <v>0.11</v>
      </c>
      <c r="C59" s="8">
        <v>0.108</v>
      </c>
      <c r="D59" s="8">
        <v>0.112</v>
      </c>
      <c r="E59" s="8">
        <v>0.107</v>
      </c>
      <c r="F59" s="8">
        <v>0.106</v>
      </c>
      <c r="G59" s="8">
        <v>0.105</v>
      </c>
      <c r="H59" s="8">
        <v>4.3999999999999997E-2</v>
      </c>
      <c r="I59" s="8">
        <v>4.8000000000000001E-2</v>
      </c>
      <c r="J59" s="8">
        <v>4.7E-2</v>
      </c>
      <c r="K59" s="8">
        <v>4.7E-2</v>
      </c>
      <c r="L59" s="8">
        <v>4.5999999999999999E-2</v>
      </c>
      <c r="M59" s="9">
        <v>4.7E-2</v>
      </c>
    </row>
    <row r="60" spans="1:13" x14ac:dyDescent="0.25">
      <c r="A60" s="3" t="s">
        <v>18</v>
      </c>
      <c r="B60" s="10">
        <v>0.113</v>
      </c>
      <c r="C60" s="11">
        <v>0.109</v>
      </c>
      <c r="D60" s="11">
        <v>0.11600000000000001</v>
      </c>
      <c r="E60" s="11">
        <v>0.105</v>
      </c>
      <c r="F60" s="11">
        <v>0.108</v>
      </c>
      <c r="G60" s="11">
        <v>0.104</v>
      </c>
      <c r="H60" s="11">
        <v>4.5999999999999999E-2</v>
      </c>
      <c r="I60" s="11">
        <v>4.5999999999999999E-2</v>
      </c>
      <c r="J60" s="11">
        <v>4.5999999999999999E-2</v>
      </c>
      <c r="K60" s="11">
        <v>4.5999999999999999E-2</v>
      </c>
      <c r="L60" s="11">
        <v>4.4999999999999998E-2</v>
      </c>
      <c r="M60" s="12">
        <v>4.8000000000000001E-2</v>
      </c>
    </row>
    <row r="62" spans="1:13" x14ac:dyDescent="0.25">
      <c r="A62" s="2" t="s">
        <v>22</v>
      </c>
    </row>
    <row r="63" spans="1:13" x14ac:dyDescent="0.25">
      <c r="B63" t="s">
        <v>10</v>
      </c>
    </row>
    <row r="64" spans="1:13" x14ac:dyDescent="0.25">
      <c r="B64" s="3">
        <v>1</v>
      </c>
      <c r="C64" s="3">
        <v>2</v>
      </c>
      <c r="D64" s="3">
        <v>3</v>
      </c>
      <c r="E64" s="3">
        <v>4</v>
      </c>
      <c r="F64" s="3">
        <v>5</v>
      </c>
      <c r="G64" s="3">
        <v>6</v>
      </c>
      <c r="H64" s="3">
        <v>7</v>
      </c>
      <c r="I64" s="3">
        <v>8</v>
      </c>
      <c r="J64" s="3">
        <v>9</v>
      </c>
      <c r="K64" s="3">
        <v>10</v>
      </c>
      <c r="L64" s="3">
        <v>11</v>
      </c>
      <c r="M64" s="3">
        <v>12</v>
      </c>
    </row>
    <row r="65" spans="1:13" x14ac:dyDescent="0.25">
      <c r="A65" s="3" t="s">
        <v>11</v>
      </c>
      <c r="B65" s="4">
        <v>8.7999999999999995E-2</v>
      </c>
      <c r="C65" s="5">
        <v>8.7999999999999995E-2</v>
      </c>
      <c r="D65" s="5">
        <v>8.5999999999999993E-2</v>
      </c>
      <c r="E65" s="5">
        <v>7.8E-2</v>
      </c>
      <c r="F65" s="5">
        <v>7.9000000000000001E-2</v>
      </c>
      <c r="G65" s="5">
        <v>7.8E-2</v>
      </c>
      <c r="H65" s="5">
        <v>3.7999999999999999E-2</v>
      </c>
      <c r="I65" s="5">
        <v>3.6999999999999998E-2</v>
      </c>
      <c r="J65" s="5">
        <v>3.9E-2</v>
      </c>
      <c r="K65" s="5">
        <v>4.3999999999999997E-2</v>
      </c>
      <c r="L65" s="5">
        <v>4.3999999999999997E-2</v>
      </c>
      <c r="M65" s="6">
        <v>4.3999999999999997E-2</v>
      </c>
    </row>
    <row r="66" spans="1:13" x14ac:dyDescent="0.25">
      <c r="A66" s="3" t="s">
        <v>12</v>
      </c>
      <c r="B66" s="7">
        <v>0.09</v>
      </c>
      <c r="C66" s="8">
        <v>9.1999999999999998E-2</v>
      </c>
      <c r="D66" s="8">
        <v>9.2999999999999999E-2</v>
      </c>
      <c r="E66" s="8">
        <v>9.0999999999999998E-2</v>
      </c>
      <c r="F66" s="8">
        <v>8.3000000000000004E-2</v>
      </c>
      <c r="G66" s="8">
        <v>8.2000000000000003E-2</v>
      </c>
      <c r="H66" s="8">
        <v>0.14799999999999999</v>
      </c>
      <c r="I66" s="8">
        <v>0.15</v>
      </c>
      <c r="J66" s="8">
        <v>0.15</v>
      </c>
      <c r="K66" s="8">
        <v>4.4999999999999998E-2</v>
      </c>
      <c r="L66" s="8">
        <v>4.5999999999999999E-2</v>
      </c>
      <c r="M66" s="9">
        <v>4.4999999999999998E-2</v>
      </c>
    </row>
    <row r="67" spans="1:13" x14ac:dyDescent="0.25">
      <c r="A67" s="3" t="s">
        <v>13</v>
      </c>
      <c r="B67" s="7">
        <v>9.1999999999999998E-2</v>
      </c>
      <c r="C67" s="8">
        <v>9.1999999999999998E-2</v>
      </c>
      <c r="D67" s="8">
        <v>9.1999999999999998E-2</v>
      </c>
      <c r="E67" s="8">
        <v>8.6999999999999994E-2</v>
      </c>
      <c r="F67" s="8">
        <v>9.5000000000000001E-2</v>
      </c>
      <c r="G67" s="8">
        <v>9.2999999999999999E-2</v>
      </c>
      <c r="H67" s="8">
        <v>4.7E-2</v>
      </c>
      <c r="I67" s="8">
        <v>4.4999999999999998E-2</v>
      </c>
      <c r="J67" s="8">
        <v>7.4999999999999997E-2</v>
      </c>
      <c r="K67" s="8">
        <v>4.4999999999999998E-2</v>
      </c>
      <c r="L67" s="8">
        <v>4.4999999999999998E-2</v>
      </c>
      <c r="M67" s="9">
        <v>4.4999999999999998E-2</v>
      </c>
    </row>
    <row r="68" spans="1:13" x14ac:dyDescent="0.25">
      <c r="A68" s="3" t="s">
        <v>14</v>
      </c>
      <c r="B68" s="7">
        <v>0.109</v>
      </c>
      <c r="C68" s="8">
        <v>0.10100000000000001</v>
      </c>
      <c r="D68" s="8">
        <v>0.10299999999999999</v>
      </c>
      <c r="E68" s="8">
        <v>0.10299999999999999</v>
      </c>
      <c r="F68" s="8">
        <v>0.10199999999999999</v>
      </c>
      <c r="G68" s="8">
        <v>0.108</v>
      </c>
      <c r="H68" s="8">
        <v>4.4999999999999998E-2</v>
      </c>
      <c r="I68" s="8">
        <v>4.5999999999999999E-2</v>
      </c>
      <c r="J68" s="8">
        <v>4.4999999999999998E-2</v>
      </c>
      <c r="K68" s="8">
        <v>4.4999999999999998E-2</v>
      </c>
      <c r="L68" s="8">
        <v>4.4999999999999998E-2</v>
      </c>
      <c r="M68" s="9">
        <v>4.5999999999999999E-2</v>
      </c>
    </row>
    <row r="69" spans="1:13" x14ac:dyDescent="0.25">
      <c r="A69" s="3" t="s">
        <v>15</v>
      </c>
      <c r="B69" s="7">
        <v>0.111</v>
      </c>
      <c r="C69" s="8">
        <v>0.106</v>
      </c>
      <c r="D69" s="8">
        <v>0.10299999999999999</v>
      </c>
      <c r="E69" s="8">
        <v>0.111</v>
      </c>
      <c r="F69" s="8">
        <v>0.109</v>
      </c>
      <c r="G69" s="8">
        <v>0.11600000000000001</v>
      </c>
      <c r="H69" s="8">
        <v>4.4999999999999998E-2</v>
      </c>
      <c r="I69" s="8">
        <v>4.3999999999999997E-2</v>
      </c>
      <c r="J69" s="8">
        <v>4.3999999999999997E-2</v>
      </c>
      <c r="K69" s="8">
        <v>4.3999999999999997E-2</v>
      </c>
      <c r="L69" s="8">
        <v>4.4999999999999998E-2</v>
      </c>
      <c r="M69" s="9">
        <v>4.4999999999999998E-2</v>
      </c>
    </row>
    <row r="70" spans="1:13" x14ac:dyDescent="0.25">
      <c r="A70" s="3" t="s">
        <v>16</v>
      </c>
      <c r="B70" s="7">
        <v>0.122</v>
      </c>
      <c r="C70" s="8">
        <v>0.11799999999999999</v>
      </c>
      <c r="D70" s="8">
        <v>0.125</v>
      </c>
      <c r="E70" s="8">
        <v>0.122</v>
      </c>
      <c r="F70" s="8">
        <v>0.11799999999999999</v>
      </c>
      <c r="G70" s="8">
        <v>0.11600000000000001</v>
      </c>
      <c r="H70" s="8">
        <v>4.4999999999999998E-2</v>
      </c>
      <c r="I70" s="8">
        <v>4.4999999999999998E-2</v>
      </c>
      <c r="J70" s="8">
        <v>4.3999999999999997E-2</v>
      </c>
      <c r="K70" s="8">
        <v>4.4999999999999998E-2</v>
      </c>
      <c r="L70" s="8">
        <v>4.4999999999999998E-2</v>
      </c>
      <c r="M70" s="9">
        <v>4.4999999999999998E-2</v>
      </c>
    </row>
    <row r="71" spans="1:13" x14ac:dyDescent="0.25">
      <c r="A71" s="3" t="s">
        <v>17</v>
      </c>
      <c r="B71" s="7">
        <v>0.129</v>
      </c>
      <c r="C71" s="8">
        <v>0.13200000000000001</v>
      </c>
      <c r="D71" s="8">
        <v>0.121</v>
      </c>
      <c r="E71" s="8">
        <v>0.127</v>
      </c>
      <c r="F71" s="8">
        <v>0.126</v>
      </c>
      <c r="G71" s="8">
        <v>0.126</v>
      </c>
      <c r="H71" s="8">
        <v>4.2000000000000003E-2</v>
      </c>
      <c r="I71" s="8">
        <v>4.7E-2</v>
      </c>
      <c r="J71" s="8">
        <v>4.4999999999999998E-2</v>
      </c>
      <c r="K71" s="8">
        <v>4.5999999999999999E-2</v>
      </c>
      <c r="L71" s="8">
        <v>4.3999999999999997E-2</v>
      </c>
      <c r="M71" s="9">
        <v>4.5999999999999999E-2</v>
      </c>
    </row>
    <row r="72" spans="1:13" x14ac:dyDescent="0.25">
      <c r="A72" s="3" t="s">
        <v>18</v>
      </c>
      <c r="B72" s="10">
        <v>0.13300000000000001</v>
      </c>
      <c r="C72" s="11">
        <v>0.13</v>
      </c>
      <c r="D72" s="11">
        <v>0.13600000000000001</v>
      </c>
      <c r="E72" s="11">
        <v>0.128</v>
      </c>
      <c r="F72" s="11">
        <v>0.13100000000000001</v>
      </c>
      <c r="G72" s="11">
        <v>0.129</v>
      </c>
      <c r="H72" s="11">
        <v>4.3999999999999997E-2</v>
      </c>
      <c r="I72" s="11">
        <v>4.5999999999999999E-2</v>
      </c>
      <c r="J72" s="11">
        <v>4.4999999999999998E-2</v>
      </c>
      <c r="K72" s="11">
        <v>4.5999999999999999E-2</v>
      </c>
      <c r="L72" s="11">
        <v>4.5999999999999999E-2</v>
      </c>
      <c r="M72" s="12">
        <v>4.8000000000000001E-2</v>
      </c>
    </row>
    <row r="74" spans="1:13" x14ac:dyDescent="0.25">
      <c r="A74" s="2" t="s">
        <v>23</v>
      </c>
    </row>
    <row r="75" spans="1:13" x14ac:dyDescent="0.25">
      <c r="B75" t="s">
        <v>10</v>
      </c>
    </row>
    <row r="76" spans="1:13" x14ac:dyDescent="0.25">
      <c r="B76" s="3">
        <v>1</v>
      </c>
      <c r="C76" s="3">
        <v>2</v>
      </c>
      <c r="D76" s="3">
        <v>3</v>
      </c>
      <c r="E76" s="3">
        <v>4</v>
      </c>
      <c r="F76" s="3">
        <v>5</v>
      </c>
      <c r="G76" s="3">
        <v>6</v>
      </c>
      <c r="H76" s="3">
        <v>7</v>
      </c>
      <c r="I76" s="3">
        <v>8</v>
      </c>
      <c r="J76" s="3">
        <v>9</v>
      </c>
      <c r="K76" s="3">
        <v>10</v>
      </c>
      <c r="L76" s="3">
        <v>11</v>
      </c>
      <c r="M76" s="3">
        <v>12</v>
      </c>
    </row>
    <row r="77" spans="1:13" x14ac:dyDescent="0.25">
      <c r="A77" s="3" t="s">
        <v>11</v>
      </c>
      <c r="B77" s="4">
        <v>9.5000000000000001E-2</v>
      </c>
      <c r="C77" s="5">
        <v>9.6000000000000002E-2</v>
      </c>
      <c r="D77" s="5">
        <v>9.4E-2</v>
      </c>
      <c r="E77" s="5">
        <v>8.7999999999999995E-2</v>
      </c>
      <c r="F77" s="5">
        <v>0.09</v>
      </c>
      <c r="G77" s="5">
        <v>8.8999999999999996E-2</v>
      </c>
      <c r="H77" s="5">
        <v>3.7999999999999999E-2</v>
      </c>
      <c r="I77" s="5">
        <v>3.7999999999999999E-2</v>
      </c>
      <c r="J77" s="5">
        <v>3.9E-2</v>
      </c>
      <c r="K77" s="5">
        <v>4.2999999999999997E-2</v>
      </c>
      <c r="L77" s="5">
        <v>4.3999999999999997E-2</v>
      </c>
      <c r="M77" s="6">
        <v>4.3999999999999997E-2</v>
      </c>
    </row>
    <row r="78" spans="1:13" x14ac:dyDescent="0.25">
      <c r="A78" s="3" t="s">
        <v>12</v>
      </c>
      <c r="B78" s="7">
        <v>0.1</v>
      </c>
      <c r="C78" s="8">
        <v>0.104</v>
      </c>
      <c r="D78" s="8">
        <v>0.10199999999999999</v>
      </c>
      <c r="E78" s="8">
        <v>0.104</v>
      </c>
      <c r="F78" s="8">
        <v>0.10100000000000001</v>
      </c>
      <c r="G78" s="8">
        <v>0.1</v>
      </c>
      <c r="H78" s="8">
        <v>0.17299999999999999</v>
      </c>
      <c r="I78" s="8">
        <v>0.182</v>
      </c>
      <c r="J78" s="8">
        <v>0.182</v>
      </c>
      <c r="K78" s="8">
        <v>4.4999999999999998E-2</v>
      </c>
      <c r="L78" s="8">
        <v>4.4999999999999998E-2</v>
      </c>
      <c r="M78" s="9">
        <v>4.3999999999999997E-2</v>
      </c>
    </row>
    <row r="79" spans="1:13" x14ac:dyDescent="0.25">
      <c r="A79" s="3" t="s">
        <v>13</v>
      </c>
      <c r="B79" s="7">
        <v>0.107</v>
      </c>
      <c r="C79" s="8">
        <v>0.105</v>
      </c>
      <c r="D79" s="8">
        <v>0.106</v>
      </c>
      <c r="E79" s="8">
        <v>0.107</v>
      </c>
      <c r="F79" s="8">
        <v>0.11600000000000001</v>
      </c>
      <c r="G79" s="8">
        <v>0.11700000000000001</v>
      </c>
      <c r="H79" s="8">
        <v>4.5999999999999999E-2</v>
      </c>
      <c r="I79" s="8">
        <v>4.7E-2</v>
      </c>
      <c r="J79" s="8">
        <v>7.5999999999999998E-2</v>
      </c>
      <c r="K79" s="8">
        <v>4.4999999999999998E-2</v>
      </c>
      <c r="L79" s="8">
        <v>4.5999999999999999E-2</v>
      </c>
      <c r="M79" s="9">
        <v>4.4999999999999998E-2</v>
      </c>
    </row>
    <row r="80" spans="1:13" x14ac:dyDescent="0.25">
      <c r="A80" s="3" t="s">
        <v>14</v>
      </c>
      <c r="B80" s="7">
        <v>0.122</v>
      </c>
      <c r="C80" s="8">
        <v>0.11600000000000001</v>
      </c>
      <c r="D80" s="8">
        <v>0.121</v>
      </c>
      <c r="E80" s="8">
        <v>0.13</v>
      </c>
      <c r="F80" s="8">
        <v>0.122</v>
      </c>
      <c r="G80" s="8">
        <v>0.13200000000000001</v>
      </c>
      <c r="H80" s="8">
        <v>4.4999999999999998E-2</v>
      </c>
      <c r="I80" s="8">
        <v>4.5999999999999999E-2</v>
      </c>
      <c r="J80" s="8">
        <v>4.4999999999999998E-2</v>
      </c>
      <c r="K80" s="8">
        <v>4.3999999999999997E-2</v>
      </c>
      <c r="L80" s="8">
        <v>4.4999999999999998E-2</v>
      </c>
      <c r="M80" s="9">
        <v>4.5999999999999999E-2</v>
      </c>
    </row>
    <row r="81" spans="1:13" x14ac:dyDescent="0.25">
      <c r="A81" s="3" t="s">
        <v>15</v>
      </c>
      <c r="B81" s="7">
        <v>0.126</v>
      </c>
      <c r="C81" s="8">
        <v>0.122</v>
      </c>
      <c r="D81" s="8">
        <v>0.11799999999999999</v>
      </c>
      <c r="E81" s="8">
        <v>0.13900000000000001</v>
      </c>
      <c r="F81" s="8">
        <v>0.13200000000000001</v>
      </c>
      <c r="G81" s="8">
        <v>0.13300000000000001</v>
      </c>
      <c r="H81" s="8">
        <v>4.4999999999999998E-2</v>
      </c>
      <c r="I81" s="8">
        <v>4.4999999999999998E-2</v>
      </c>
      <c r="J81" s="8">
        <v>4.3999999999999997E-2</v>
      </c>
      <c r="K81" s="8">
        <v>4.5999999999999999E-2</v>
      </c>
      <c r="L81" s="8">
        <v>4.3999999999999997E-2</v>
      </c>
      <c r="M81" s="9">
        <v>4.4999999999999998E-2</v>
      </c>
    </row>
    <row r="82" spans="1:13" x14ac:dyDescent="0.25">
      <c r="A82" s="3" t="s">
        <v>16</v>
      </c>
      <c r="B82" s="7">
        <v>0.14299999999999999</v>
      </c>
      <c r="C82" s="8">
        <v>0.13800000000000001</v>
      </c>
      <c r="D82" s="8">
        <v>0.14099999999999999</v>
      </c>
      <c r="E82" s="8">
        <v>0.14799999999999999</v>
      </c>
      <c r="F82" s="8">
        <v>0.14099999999999999</v>
      </c>
      <c r="G82" s="8">
        <v>0.14199999999999999</v>
      </c>
      <c r="H82" s="8">
        <v>4.4999999999999998E-2</v>
      </c>
      <c r="I82" s="8">
        <v>4.3999999999999997E-2</v>
      </c>
      <c r="J82" s="8">
        <v>4.2999999999999997E-2</v>
      </c>
      <c r="K82" s="8">
        <v>4.3999999999999997E-2</v>
      </c>
      <c r="L82" s="8">
        <v>4.4999999999999998E-2</v>
      </c>
      <c r="M82" s="9">
        <v>4.3999999999999997E-2</v>
      </c>
    </row>
    <row r="83" spans="1:13" x14ac:dyDescent="0.25">
      <c r="A83" s="3" t="s">
        <v>17</v>
      </c>
      <c r="B83" s="7">
        <v>0.15</v>
      </c>
      <c r="C83" s="8">
        <v>0.14899999999999999</v>
      </c>
      <c r="D83" s="8">
        <v>0.14099999999999999</v>
      </c>
      <c r="E83" s="8">
        <v>0.14699999999999999</v>
      </c>
      <c r="F83" s="8">
        <v>0.14899999999999999</v>
      </c>
      <c r="G83" s="8">
        <v>0.152</v>
      </c>
      <c r="H83" s="8">
        <v>4.2000000000000003E-2</v>
      </c>
      <c r="I83" s="8">
        <v>4.5999999999999999E-2</v>
      </c>
      <c r="J83" s="8">
        <v>4.3999999999999997E-2</v>
      </c>
      <c r="K83" s="8">
        <v>4.5999999999999999E-2</v>
      </c>
      <c r="L83" s="8">
        <v>4.2999999999999997E-2</v>
      </c>
      <c r="M83" s="9">
        <v>4.4999999999999998E-2</v>
      </c>
    </row>
    <row r="84" spans="1:13" x14ac:dyDescent="0.25">
      <c r="A84" s="3" t="s">
        <v>18</v>
      </c>
      <c r="B84" s="10">
        <v>0.154</v>
      </c>
      <c r="C84" s="11">
        <v>0.159</v>
      </c>
      <c r="D84" s="11">
        <v>0.153</v>
      </c>
      <c r="E84" s="11">
        <v>0.153</v>
      </c>
      <c r="F84" s="11">
        <v>0.155</v>
      </c>
      <c r="G84" s="11">
        <v>0.154</v>
      </c>
      <c r="H84" s="11">
        <v>4.4999999999999998E-2</v>
      </c>
      <c r="I84" s="11">
        <v>4.3999999999999997E-2</v>
      </c>
      <c r="J84" s="11">
        <v>4.2999999999999997E-2</v>
      </c>
      <c r="K84" s="11">
        <v>4.3999999999999997E-2</v>
      </c>
      <c r="L84" s="11">
        <v>4.4999999999999998E-2</v>
      </c>
      <c r="M84" s="12">
        <v>4.7E-2</v>
      </c>
    </row>
    <row r="86" spans="1:13" x14ac:dyDescent="0.25">
      <c r="A86" s="2" t="s">
        <v>24</v>
      </c>
    </row>
    <row r="87" spans="1:13" x14ac:dyDescent="0.25">
      <c r="B87" t="s">
        <v>10</v>
      </c>
    </row>
    <row r="88" spans="1:13" x14ac:dyDescent="0.25">
      <c r="B88" s="3">
        <v>1</v>
      </c>
      <c r="C88" s="3">
        <v>2</v>
      </c>
      <c r="D88" s="3">
        <v>3</v>
      </c>
      <c r="E88" s="3">
        <v>4</v>
      </c>
      <c r="F88" s="3">
        <v>5</v>
      </c>
      <c r="G88" s="3">
        <v>6</v>
      </c>
      <c r="H88" s="3">
        <v>7</v>
      </c>
      <c r="I88" s="3">
        <v>8</v>
      </c>
      <c r="J88" s="3">
        <v>9</v>
      </c>
      <c r="K88" s="3">
        <v>10</v>
      </c>
      <c r="L88" s="3">
        <v>11</v>
      </c>
      <c r="M88" s="3">
        <v>12</v>
      </c>
    </row>
    <row r="89" spans="1:13" x14ac:dyDescent="0.25">
      <c r="A89" s="3" t="s">
        <v>11</v>
      </c>
      <c r="B89" s="4">
        <v>0.10199999999999999</v>
      </c>
      <c r="C89" s="5">
        <v>0.10199999999999999</v>
      </c>
      <c r="D89" s="5">
        <v>0.10199999999999999</v>
      </c>
      <c r="E89" s="5">
        <v>0.10199999999999999</v>
      </c>
      <c r="F89" s="5">
        <v>0.104</v>
      </c>
      <c r="G89" s="5">
        <v>0.10299999999999999</v>
      </c>
      <c r="H89" s="5">
        <v>3.6999999999999998E-2</v>
      </c>
      <c r="I89" s="5">
        <v>3.9E-2</v>
      </c>
      <c r="J89" s="5">
        <v>3.9E-2</v>
      </c>
      <c r="K89" s="5">
        <v>4.5999999999999999E-2</v>
      </c>
      <c r="L89" s="5">
        <v>4.4999999999999998E-2</v>
      </c>
      <c r="M89" s="6">
        <v>4.2999999999999997E-2</v>
      </c>
    </row>
    <row r="90" spans="1:13" x14ac:dyDescent="0.25">
      <c r="A90" s="3" t="s">
        <v>12</v>
      </c>
      <c r="B90" s="7">
        <v>0.112</v>
      </c>
      <c r="C90" s="8">
        <v>0.114</v>
      </c>
      <c r="D90" s="8">
        <v>0.114</v>
      </c>
      <c r="E90" s="8">
        <v>0.11799999999999999</v>
      </c>
      <c r="F90" s="8">
        <v>0.12</v>
      </c>
      <c r="G90" s="8">
        <v>0.123</v>
      </c>
      <c r="H90" s="8">
        <v>0.19900000000000001</v>
      </c>
      <c r="I90" s="8">
        <v>0.20399999999999999</v>
      </c>
      <c r="J90" s="8">
        <v>0.21099999999999999</v>
      </c>
      <c r="K90" s="8">
        <v>4.3999999999999997E-2</v>
      </c>
      <c r="L90" s="8">
        <v>4.4999999999999998E-2</v>
      </c>
      <c r="M90" s="9">
        <v>4.3999999999999997E-2</v>
      </c>
    </row>
    <row r="91" spans="1:13" x14ac:dyDescent="0.25">
      <c r="A91" s="3" t="s">
        <v>13</v>
      </c>
      <c r="B91" s="7">
        <v>0.121</v>
      </c>
      <c r="C91" s="8">
        <v>0.11899999999999999</v>
      </c>
      <c r="D91" s="8">
        <v>0.11799999999999999</v>
      </c>
      <c r="E91" s="8">
        <v>0.13300000000000001</v>
      </c>
      <c r="F91" s="8">
        <v>0.14000000000000001</v>
      </c>
      <c r="G91" s="8">
        <v>0.14000000000000001</v>
      </c>
      <c r="H91" s="8">
        <v>4.8000000000000001E-2</v>
      </c>
      <c r="I91" s="8">
        <v>4.5999999999999999E-2</v>
      </c>
      <c r="J91" s="8">
        <v>7.5999999999999998E-2</v>
      </c>
      <c r="K91" s="8">
        <v>4.4999999999999998E-2</v>
      </c>
      <c r="L91" s="8">
        <v>4.5999999999999999E-2</v>
      </c>
      <c r="M91" s="9">
        <v>4.4999999999999998E-2</v>
      </c>
    </row>
    <row r="92" spans="1:13" x14ac:dyDescent="0.25">
      <c r="A92" s="3" t="s">
        <v>14</v>
      </c>
      <c r="B92" s="7">
        <v>0.13600000000000001</v>
      </c>
      <c r="C92" s="8">
        <v>0.13200000000000001</v>
      </c>
      <c r="D92" s="8">
        <v>0.14000000000000001</v>
      </c>
      <c r="E92" s="8">
        <v>0.157</v>
      </c>
      <c r="F92" s="8">
        <v>0.14599999999999999</v>
      </c>
      <c r="G92" s="8">
        <v>0.158</v>
      </c>
      <c r="H92" s="8">
        <v>4.4999999999999998E-2</v>
      </c>
      <c r="I92" s="8">
        <v>4.7E-2</v>
      </c>
      <c r="J92" s="8">
        <v>4.4999999999999998E-2</v>
      </c>
      <c r="K92" s="8">
        <v>4.4999999999999998E-2</v>
      </c>
      <c r="L92" s="8">
        <v>4.4999999999999998E-2</v>
      </c>
      <c r="M92" s="9">
        <v>4.7E-2</v>
      </c>
    </row>
    <row r="93" spans="1:13" x14ac:dyDescent="0.25">
      <c r="A93" s="3" t="s">
        <v>15</v>
      </c>
      <c r="B93" s="7">
        <v>0.14199999999999999</v>
      </c>
      <c r="C93" s="8">
        <v>0.13600000000000001</v>
      </c>
      <c r="D93" s="8">
        <v>0.13200000000000001</v>
      </c>
      <c r="E93" s="8">
        <v>0.16700000000000001</v>
      </c>
      <c r="F93" s="8">
        <v>0.151</v>
      </c>
      <c r="G93" s="8">
        <v>0.161</v>
      </c>
      <c r="H93" s="8">
        <v>4.7E-2</v>
      </c>
      <c r="I93" s="8">
        <v>4.3999999999999997E-2</v>
      </c>
      <c r="J93" s="8">
        <v>4.4999999999999998E-2</v>
      </c>
      <c r="K93" s="8">
        <v>4.5999999999999999E-2</v>
      </c>
      <c r="L93" s="8">
        <v>4.5999999999999999E-2</v>
      </c>
      <c r="M93" s="9">
        <v>4.5999999999999999E-2</v>
      </c>
    </row>
    <row r="94" spans="1:13" x14ac:dyDescent="0.25">
      <c r="A94" s="3" t="s">
        <v>16</v>
      </c>
      <c r="B94" s="7">
        <v>0.16400000000000001</v>
      </c>
      <c r="C94" s="8">
        <v>0.161</v>
      </c>
      <c r="D94" s="8">
        <v>0.16200000000000001</v>
      </c>
      <c r="E94" s="8">
        <v>0.17499999999999999</v>
      </c>
      <c r="F94" s="8">
        <v>0.16800000000000001</v>
      </c>
      <c r="G94" s="8">
        <v>0.16400000000000001</v>
      </c>
      <c r="H94" s="8">
        <v>4.3999999999999997E-2</v>
      </c>
      <c r="I94" s="8">
        <v>4.5999999999999999E-2</v>
      </c>
      <c r="J94" s="8">
        <v>4.4999999999999998E-2</v>
      </c>
      <c r="K94" s="8">
        <v>4.5999999999999999E-2</v>
      </c>
      <c r="L94" s="8">
        <v>4.4999999999999998E-2</v>
      </c>
      <c r="M94" s="9">
        <v>4.3999999999999997E-2</v>
      </c>
    </row>
    <row r="95" spans="1:13" x14ac:dyDescent="0.25">
      <c r="A95" s="3" t="s">
        <v>17</v>
      </c>
      <c r="B95" s="7">
        <v>0.17399999999999999</v>
      </c>
      <c r="C95" s="8">
        <v>0.17100000000000001</v>
      </c>
      <c r="D95" s="8">
        <v>0.16400000000000001</v>
      </c>
      <c r="E95" s="8">
        <v>0.16800000000000001</v>
      </c>
      <c r="F95" s="8">
        <v>0.17100000000000001</v>
      </c>
      <c r="G95" s="8">
        <v>0.17699999999999999</v>
      </c>
      <c r="H95" s="8">
        <v>4.2999999999999997E-2</v>
      </c>
      <c r="I95" s="8">
        <v>4.7E-2</v>
      </c>
      <c r="J95" s="8">
        <v>4.3999999999999997E-2</v>
      </c>
      <c r="K95" s="8">
        <v>4.4999999999999998E-2</v>
      </c>
      <c r="L95" s="8">
        <v>4.7E-2</v>
      </c>
      <c r="M95" s="9">
        <v>4.5999999999999999E-2</v>
      </c>
    </row>
    <row r="96" spans="1:13" x14ac:dyDescent="0.25">
      <c r="A96" s="3" t="s">
        <v>18</v>
      </c>
      <c r="B96" s="10">
        <v>0.17599999999999999</v>
      </c>
      <c r="C96" s="11">
        <v>0.17699999999999999</v>
      </c>
      <c r="D96" s="11">
        <v>0.17399999999999999</v>
      </c>
      <c r="E96" s="11">
        <v>0.17299999999999999</v>
      </c>
      <c r="F96" s="11">
        <v>0.17599999999999999</v>
      </c>
      <c r="G96" s="11">
        <v>0.18</v>
      </c>
      <c r="H96" s="11">
        <v>4.3999999999999997E-2</v>
      </c>
      <c r="I96" s="11">
        <v>4.3999999999999997E-2</v>
      </c>
      <c r="J96" s="11">
        <v>4.4999999999999998E-2</v>
      </c>
      <c r="K96" s="11">
        <v>4.7E-2</v>
      </c>
      <c r="L96" s="11">
        <v>4.5999999999999999E-2</v>
      </c>
      <c r="M96" s="12">
        <v>4.8000000000000001E-2</v>
      </c>
    </row>
    <row r="98" spans="1:13" x14ac:dyDescent="0.25">
      <c r="A98" s="2" t="s">
        <v>25</v>
      </c>
    </row>
    <row r="99" spans="1:13" x14ac:dyDescent="0.25">
      <c r="B99" t="s">
        <v>10</v>
      </c>
    </row>
    <row r="100" spans="1:13" x14ac:dyDescent="0.25">
      <c r="B100" s="3">
        <v>1</v>
      </c>
      <c r="C100" s="3">
        <v>2</v>
      </c>
      <c r="D100" s="3">
        <v>3</v>
      </c>
      <c r="E100" s="3">
        <v>4</v>
      </c>
      <c r="F100" s="3">
        <v>5</v>
      </c>
      <c r="G100" s="3">
        <v>6</v>
      </c>
      <c r="H100" s="3">
        <v>7</v>
      </c>
      <c r="I100" s="3">
        <v>8</v>
      </c>
      <c r="J100" s="3">
        <v>9</v>
      </c>
      <c r="K100" s="3">
        <v>10</v>
      </c>
      <c r="L100" s="3">
        <v>11</v>
      </c>
      <c r="M100" s="3">
        <v>12</v>
      </c>
    </row>
    <row r="101" spans="1:13" x14ac:dyDescent="0.25">
      <c r="A101" s="3" t="s">
        <v>11</v>
      </c>
      <c r="B101" s="4">
        <v>0.112</v>
      </c>
      <c r="C101" s="5">
        <v>0.109</v>
      </c>
      <c r="D101" s="5">
        <v>0.111</v>
      </c>
      <c r="E101" s="5">
        <v>0.123</v>
      </c>
      <c r="F101" s="5">
        <v>0.121</v>
      </c>
      <c r="G101" s="5">
        <v>0.121</v>
      </c>
      <c r="H101" s="5">
        <v>3.7999999999999999E-2</v>
      </c>
      <c r="I101" s="5">
        <v>3.6999999999999998E-2</v>
      </c>
      <c r="J101" s="5">
        <v>3.9E-2</v>
      </c>
      <c r="K101" s="5">
        <v>4.3999999999999997E-2</v>
      </c>
      <c r="L101" s="5">
        <v>4.4999999999999998E-2</v>
      </c>
      <c r="M101" s="6">
        <v>4.4999999999999998E-2</v>
      </c>
    </row>
    <row r="102" spans="1:13" x14ac:dyDescent="0.25">
      <c r="A102" s="3" t="s">
        <v>12</v>
      </c>
      <c r="B102" s="7">
        <v>0.121</v>
      </c>
      <c r="C102" s="8">
        <v>0.123</v>
      </c>
      <c r="D102" s="8">
        <v>0.123</v>
      </c>
      <c r="E102" s="8">
        <v>0.14199999999999999</v>
      </c>
      <c r="F102" s="8">
        <v>0.14499999999999999</v>
      </c>
      <c r="G102" s="8">
        <v>0.14699999999999999</v>
      </c>
      <c r="H102" s="8">
        <v>0.216</v>
      </c>
      <c r="I102" s="8">
        <v>0.23400000000000001</v>
      </c>
      <c r="J102" s="8">
        <v>0.23799999999999999</v>
      </c>
      <c r="K102" s="8">
        <v>4.5999999999999999E-2</v>
      </c>
      <c r="L102" s="8">
        <v>4.7E-2</v>
      </c>
      <c r="M102" s="9">
        <v>4.4999999999999998E-2</v>
      </c>
    </row>
    <row r="103" spans="1:13" x14ac:dyDescent="0.25">
      <c r="A103" s="3" t="s">
        <v>13</v>
      </c>
      <c r="B103" s="7">
        <v>0.13300000000000001</v>
      </c>
      <c r="C103" s="8">
        <v>0.13100000000000001</v>
      </c>
      <c r="D103" s="8">
        <v>0.13</v>
      </c>
      <c r="E103" s="8">
        <v>0.16</v>
      </c>
      <c r="F103" s="8">
        <v>0.16300000000000001</v>
      </c>
      <c r="G103" s="8">
        <v>0.16400000000000001</v>
      </c>
      <c r="H103" s="8">
        <v>4.7E-2</v>
      </c>
      <c r="I103" s="8">
        <v>4.4999999999999998E-2</v>
      </c>
      <c r="J103" s="8">
        <v>7.6999999999999999E-2</v>
      </c>
      <c r="K103" s="8">
        <v>4.5999999999999999E-2</v>
      </c>
      <c r="L103" s="8">
        <v>4.4999999999999998E-2</v>
      </c>
      <c r="M103" s="9">
        <v>4.4999999999999998E-2</v>
      </c>
    </row>
    <row r="104" spans="1:13" x14ac:dyDescent="0.25">
      <c r="A104" s="3" t="s">
        <v>14</v>
      </c>
      <c r="B104" s="7">
        <v>0.15</v>
      </c>
      <c r="C104" s="8">
        <v>0.14799999999999999</v>
      </c>
      <c r="D104" s="8">
        <v>0.16</v>
      </c>
      <c r="E104" s="8">
        <v>0.184</v>
      </c>
      <c r="F104" s="8">
        <v>0.17100000000000001</v>
      </c>
      <c r="G104" s="8">
        <v>0.184</v>
      </c>
      <c r="H104" s="8">
        <v>4.3999999999999997E-2</v>
      </c>
      <c r="I104" s="8">
        <v>4.7E-2</v>
      </c>
      <c r="J104" s="8">
        <v>4.5999999999999999E-2</v>
      </c>
      <c r="K104" s="8">
        <v>4.3999999999999997E-2</v>
      </c>
      <c r="L104" s="8">
        <v>4.8000000000000001E-2</v>
      </c>
      <c r="M104" s="9">
        <v>4.4999999999999998E-2</v>
      </c>
    </row>
    <row r="105" spans="1:13" x14ac:dyDescent="0.25">
      <c r="A105" s="3" t="s">
        <v>15</v>
      </c>
      <c r="B105" s="7">
        <v>0.154</v>
      </c>
      <c r="C105" s="8">
        <v>0.15</v>
      </c>
      <c r="D105" s="8">
        <v>0.14799999999999999</v>
      </c>
      <c r="E105" s="8">
        <v>0.188</v>
      </c>
      <c r="F105" s="8">
        <v>0.17100000000000001</v>
      </c>
      <c r="G105" s="8">
        <v>0.184</v>
      </c>
      <c r="H105" s="8">
        <v>4.7E-2</v>
      </c>
      <c r="I105" s="8">
        <v>4.4999999999999998E-2</v>
      </c>
      <c r="J105" s="8">
        <v>4.7E-2</v>
      </c>
      <c r="K105" s="8">
        <v>4.5999999999999999E-2</v>
      </c>
      <c r="L105" s="8">
        <v>4.4999999999999998E-2</v>
      </c>
      <c r="M105" s="9">
        <v>4.2999999999999997E-2</v>
      </c>
    </row>
    <row r="106" spans="1:13" x14ac:dyDescent="0.25">
      <c r="A106" s="3" t="s">
        <v>16</v>
      </c>
      <c r="B106" s="7">
        <v>0.182</v>
      </c>
      <c r="C106" s="8">
        <v>0.182</v>
      </c>
      <c r="D106" s="8">
        <v>0.18099999999999999</v>
      </c>
      <c r="E106" s="8">
        <v>0.19800000000000001</v>
      </c>
      <c r="F106" s="8">
        <v>0.192</v>
      </c>
      <c r="G106" s="8">
        <v>0.19</v>
      </c>
      <c r="H106" s="8">
        <v>4.5999999999999999E-2</v>
      </c>
      <c r="I106" s="8">
        <v>4.4999999999999998E-2</v>
      </c>
      <c r="J106" s="8">
        <v>4.4999999999999998E-2</v>
      </c>
      <c r="K106" s="8">
        <v>4.4999999999999998E-2</v>
      </c>
      <c r="L106" s="8">
        <v>4.4999999999999998E-2</v>
      </c>
      <c r="M106" s="9">
        <v>4.4999999999999998E-2</v>
      </c>
    </row>
    <row r="107" spans="1:13" x14ac:dyDescent="0.25">
      <c r="A107" s="3" t="s">
        <v>17</v>
      </c>
      <c r="B107" s="7">
        <v>0.191</v>
      </c>
      <c r="C107" s="8">
        <v>0.19</v>
      </c>
      <c r="D107" s="8">
        <v>0.18099999999999999</v>
      </c>
      <c r="E107" s="8">
        <v>0.191</v>
      </c>
      <c r="F107" s="8">
        <v>0.19500000000000001</v>
      </c>
      <c r="G107" s="8">
        <v>0.20100000000000001</v>
      </c>
      <c r="H107" s="8">
        <v>4.2000000000000003E-2</v>
      </c>
      <c r="I107" s="8">
        <v>4.7E-2</v>
      </c>
      <c r="J107" s="8">
        <v>4.7E-2</v>
      </c>
      <c r="K107" s="8">
        <v>4.7E-2</v>
      </c>
      <c r="L107" s="8">
        <v>4.5999999999999999E-2</v>
      </c>
      <c r="M107" s="9">
        <v>4.5999999999999999E-2</v>
      </c>
    </row>
    <row r="108" spans="1:13" x14ac:dyDescent="0.25">
      <c r="A108" s="3" t="s">
        <v>18</v>
      </c>
      <c r="B108" s="10">
        <v>0.19600000000000001</v>
      </c>
      <c r="C108" s="11">
        <v>0.20100000000000001</v>
      </c>
      <c r="D108" s="11">
        <v>0.19600000000000001</v>
      </c>
      <c r="E108" s="11">
        <v>0.19400000000000001</v>
      </c>
      <c r="F108" s="11">
        <v>0.19700000000000001</v>
      </c>
      <c r="G108" s="11">
        <v>0.20200000000000001</v>
      </c>
      <c r="H108" s="11">
        <v>4.5999999999999999E-2</v>
      </c>
      <c r="I108" s="11">
        <v>4.3999999999999997E-2</v>
      </c>
      <c r="J108" s="11">
        <v>4.4999999999999998E-2</v>
      </c>
      <c r="K108" s="11">
        <v>4.5999999999999999E-2</v>
      </c>
      <c r="L108" s="11">
        <v>4.4999999999999998E-2</v>
      </c>
      <c r="M108" s="12">
        <v>4.9000000000000002E-2</v>
      </c>
    </row>
    <row r="110" spans="1:13" x14ac:dyDescent="0.25">
      <c r="A110" s="2" t="s">
        <v>26</v>
      </c>
    </row>
    <row r="111" spans="1:13" x14ac:dyDescent="0.25">
      <c r="B111" t="s">
        <v>10</v>
      </c>
    </row>
    <row r="112" spans="1:13" x14ac:dyDescent="0.25">
      <c r="B112" s="3">
        <v>1</v>
      </c>
      <c r="C112" s="3">
        <v>2</v>
      </c>
      <c r="D112" s="3">
        <v>3</v>
      </c>
      <c r="E112" s="3">
        <v>4</v>
      </c>
      <c r="F112" s="3">
        <v>5</v>
      </c>
      <c r="G112" s="3">
        <v>6</v>
      </c>
      <c r="H112" s="3">
        <v>7</v>
      </c>
      <c r="I112" s="3">
        <v>8</v>
      </c>
      <c r="J112" s="3">
        <v>9</v>
      </c>
      <c r="K112" s="3">
        <v>10</v>
      </c>
      <c r="L112" s="3">
        <v>11</v>
      </c>
      <c r="M112" s="3">
        <v>12</v>
      </c>
    </row>
    <row r="113" spans="1:13" x14ac:dyDescent="0.25">
      <c r="A113" s="3" t="s">
        <v>11</v>
      </c>
      <c r="B113" s="4">
        <v>0.157</v>
      </c>
      <c r="C113" s="5">
        <v>0.115</v>
      </c>
      <c r="D113" s="5">
        <v>0.115</v>
      </c>
      <c r="E113" s="5">
        <v>0.14199999999999999</v>
      </c>
      <c r="F113" s="5">
        <v>0.14199999999999999</v>
      </c>
      <c r="G113" s="5">
        <v>0.14099999999999999</v>
      </c>
      <c r="H113" s="5">
        <v>3.7999999999999999E-2</v>
      </c>
      <c r="I113" s="5">
        <v>3.7999999999999999E-2</v>
      </c>
      <c r="J113" s="5">
        <v>3.9E-2</v>
      </c>
      <c r="K113" s="5">
        <v>4.3999999999999997E-2</v>
      </c>
      <c r="L113" s="5">
        <v>4.4999999999999998E-2</v>
      </c>
      <c r="M113" s="6">
        <v>4.3999999999999997E-2</v>
      </c>
    </row>
    <row r="114" spans="1:13" x14ac:dyDescent="0.25">
      <c r="A114" s="3" t="s">
        <v>12</v>
      </c>
      <c r="B114" s="7">
        <v>0.13</v>
      </c>
      <c r="C114" s="8">
        <v>0.127</v>
      </c>
      <c r="D114" s="8">
        <v>0.13200000000000001</v>
      </c>
      <c r="E114" s="8">
        <v>0.16700000000000001</v>
      </c>
      <c r="F114" s="8">
        <v>0.17199999999999999</v>
      </c>
      <c r="G114" s="8">
        <v>0.17199999999999999</v>
      </c>
      <c r="H114" s="8">
        <v>0.23599999999999999</v>
      </c>
      <c r="I114" s="8">
        <v>0.26400000000000001</v>
      </c>
      <c r="J114" s="8">
        <v>0.25700000000000001</v>
      </c>
      <c r="K114" s="8">
        <v>4.4999999999999998E-2</v>
      </c>
      <c r="L114" s="8">
        <v>4.4999999999999998E-2</v>
      </c>
      <c r="M114" s="9">
        <v>4.3999999999999997E-2</v>
      </c>
    </row>
    <row r="115" spans="1:13" x14ac:dyDescent="0.25">
      <c r="A115" s="3" t="s">
        <v>13</v>
      </c>
      <c r="B115" s="7">
        <v>0.14199999999999999</v>
      </c>
      <c r="C115" s="8">
        <v>0.14499999999999999</v>
      </c>
      <c r="D115" s="8">
        <v>0.14099999999999999</v>
      </c>
      <c r="E115" s="8">
        <v>0.188</v>
      </c>
      <c r="F115" s="8">
        <v>0.187</v>
      </c>
      <c r="G115" s="8">
        <v>0.188</v>
      </c>
      <c r="H115" s="8">
        <v>4.7E-2</v>
      </c>
      <c r="I115" s="8">
        <v>4.8000000000000001E-2</v>
      </c>
      <c r="J115" s="8">
        <v>7.5999999999999998E-2</v>
      </c>
      <c r="K115" s="8">
        <v>4.3999999999999997E-2</v>
      </c>
      <c r="L115" s="8">
        <v>4.5999999999999999E-2</v>
      </c>
      <c r="M115" s="9">
        <v>4.4999999999999998E-2</v>
      </c>
    </row>
    <row r="116" spans="1:13" x14ac:dyDescent="0.25">
      <c r="A116" s="3" t="s">
        <v>14</v>
      </c>
      <c r="B116" s="7">
        <v>0.16700000000000001</v>
      </c>
      <c r="C116" s="8">
        <v>0.158</v>
      </c>
      <c r="D116" s="8">
        <v>0.17100000000000001</v>
      </c>
      <c r="E116" s="8">
        <v>0.20699999999999999</v>
      </c>
      <c r="F116" s="8">
        <v>0.19400000000000001</v>
      </c>
      <c r="G116" s="8">
        <v>0.214</v>
      </c>
      <c r="H116" s="8">
        <v>4.4999999999999998E-2</v>
      </c>
      <c r="I116" s="8">
        <v>4.5999999999999999E-2</v>
      </c>
      <c r="J116" s="8">
        <v>4.4999999999999998E-2</v>
      </c>
      <c r="K116" s="8">
        <v>4.3999999999999997E-2</v>
      </c>
      <c r="L116" s="8">
        <v>4.3999999999999997E-2</v>
      </c>
      <c r="M116" s="9">
        <v>4.7E-2</v>
      </c>
    </row>
    <row r="117" spans="1:13" x14ac:dyDescent="0.25">
      <c r="A117" s="3" t="s">
        <v>15</v>
      </c>
      <c r="B117" s="7">
        <v>0.16900000000000001</v>
      </c>
      <c r="C117" s="8">
        <v>0.158</v>
      </c>
      <c r="D117" s="8">
        <v>0.159</v>
      </c>
      <c r="E117" s="8">
        <v>0.20799999999999999</v>
      </c>
      <c r="F117" s="8">
        <v>0.19900000000000001</v>
      </c>
      <c r="G117" s="8">
        <v>0.20799999999999999</v>
      </c>
      <c r="H117" s="8">
        <v>4.5999999999999999E-2</v>
      </c>
      <c r="I117" s="8">
        <v>4.3999999999999997E-2</v>
      </c>
      <c r="J117" s="8">
        <v>4.4999999999999998E-2</v>
      </c>
      <c r="K117" s="8">
        <v>4.3999999999999997E-2</v>
      </c>
      <c r="L117" s="8">
        <v>4.2999999999999997E-2</v>
      </c>
      <c r="M117" s="9">
        <v>4.4999999999999998E-2</v>
      </c>
    </row>
    <row r="118" spans="1:13" x14ac:dyDescent="0.25">
      <c r="A118" s="3" t="s">
        <v>16</v>
      </c>
      <c r="B118" s="7">
        <v>0.19800000000000001</v>
      </c>
      <c r="C118" s="8">
        <v>0.19800000000000001</v>
      </c>
      <c r="D118" s="8">
        <v>0.20100000000000001</v>
      </c>
      <c r="E118" s="8">
        <v>0.221</v>
      </c>
      <c r="F118" s="8">
        <v>0.21199999999999999</v>
      </c>
      <c r="G118" s="8">
        <v>0.21099999999999999</v>
      </c>
      <c r="H118" s="8">
        <v>4.5999999999999999E-2</v>
      </c>
      <c r="I118" s="8">
        <v>4.3999999999999997E-2</v>
      </c>
      <c r="J118" s="8">
        <v>4.4999999999999998E-2</v>
      </c>
      <c r="K118" s="8">
        <v>4.3999999999999997E-2</v>
      </c>
      <c r="L118" s="8">
        <v>4.3999999999999997E-2</v>
      </c>
      <c r="M118" s="9">
        <v>4.4999999999999998E-2</v>
      </c>
    </row>
    <row r="119" spans="1:13" x14ac:dyDescent="0.25">
      <c r="A119" s="3" t="s">
        <v>17</v>
      </c>
      <c r="B119" s="7">
        <v>0.20799999999999999</v>
      </c>
      <c r="C119" s="8">
        <v>0.20899999999999999</v>
      </c>
      <c r="D119" s="8">
        <v>0.19900000000000001</v>
      </c>
      <c r="E119" s="8">
        <v>0.21</v>
      </c>
      <c r="F119" s="8">
        <v>0.215</v>
      </c>
      <c r="G119" s="8">
        <v>0.22</v>
      </c>
      <c r="H119" s="8">
        <v>4.1000000000000002E-2</v>
      </c>
      <c r="I119" s="8">
        <v>4.4999999999999998E-2</v>
      </c>
      <c r="J119" s="8">
        <v>4.4999999999999998E-2</v>
      </c>
      <c r="K119" s="8">
        <v>4.5999999999999999E-2</v>
      </c>
      <c r="L119" s="8">
        <v>4.4999999999999998E-2</v>
      </c>
      <c r="M119" s="9">
        <v>4.4999999999999998E-2</v>
      </c>
    </row>
    <row r="120" spans="1:13" x14ac:dyDescent="0.25">
      <c r="A120" s="3" t="s">
        <v>18</v>
      </c>
      <c r="B120" s="10">
        <v>0.214</v>
      </c>
      <c r="C120" s="11">
        <v>0.218</v>
      </c>
      <c r="D120" s="11">
        <v>0.21099999999999999</v>
      </c>
      <c r="E120" s="11">
        <v>0.21199999999999999</v>
      </c>
      <c r="F120" s="11">
        <v>0.217</v>
      </c>
      <c r="G120" s="11">
        <v>0.223</v>
      </c>
      <c r="H120" s="11">
        <v>4.5999999999999999E-2</v>
      </c>
      <c r="I120" s="11">
        <v>4.3999999999999997E-2</v>
      </c>
      <c r="J120" s="11">
        <v>4.3999999999999997E-2</v>
      </c>
      <c r="K120" s="11">
        <v>4.4999999999999998E-2</v>
      </c>
      <c r="L120" s="11">
        <v>4.3999999999999997E-2</v>
      </c>
      <c r="M120" s="12">
        <v>4.7E-2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workbookViewId="0">
      <selection activeCell="D2" sqref="D2:F2"/>
    </sheetView>
  </sheetViews>
  <sheetFormatPr baseColWidth="10" defaultRowHeight="15" x14ac:dyDescent="0.25"/>
  <sheetData>
    <row r="1" spans="1:8" ht="15.75" thickBot="1" x14ac:dyDescent="0.3"/>
    <row r="2" spans="1:8" ht="15.75" thickBot="1" x14ac:dyDescent="0.3">
      <c r="D2" s="33" t="s">
        <v>38</v>
      </c>
      <c r="E2" s="40">
        <v>19.330273721279216</v>
      </c>
      <c r="F2" s="41">
        <v>0.34617251123819104</v>
      </c>
    </row>
    <row r="3" spans="1:8" x14ac:dyDescent="0.25">
      <c r="D3" s="28"/>
      <c r="E3" s="28"/>
      <c r="F3" s="28"/>
      <c r="G3" s="28"/>
      <c r="H3" s="28"/>
    </row>
    <row r="4" spans="1:8" x14ac:dyDescent="0.25">
      <c r="A4" s="28" t="s">
        <v>31</v>
      </c>
      <c r="B4" s="28" t="s">
        <v>32</v>
      </c>
      <c r="D4" s="28"/>
      <c r="E4" s="28"/>
      <c r="F4" s="28"/>
      <c r="G4" s="28"/>
      <c r="H4" s="28"/>
    </row>
    <row r="5" spans="1:8" x14ac:dyDescent="0.25">
      <c r="A5" s="28">
        <v>500</v>
      </c>
      <c r="B5" s="28">
        <f>(A5*13)/150</f>
        <v>43.333333333333336</v>
      </c>
      <c r="D5" s="28">
        <v>0</v>
      </c>
      <c r="E5" s="28">
        <v>6.4000000000000001E-2</v>
      </c>
      <c r="F5" s="28">
        <v>0.06</v>
      </c>
      <c r="G5" s="28">
        <v>6.3E-2</v>
      </c>
      <c r="H5" s="28">
        <f>AVERAGE(E5:G5)</f>
        <v>6.2333333333333331E-2</v>
      </c>
    </row>
    <row r="6" spans="1:8" x14ac:dyDescent="0.25">
      <c r="A6" s="28">
        <f>(A5*2)/3</f>
        <v>333.33333333333331</v>
      </c>
      <c r="B6" s="28">
        <f t="shared" ref="B6:B12" si="0">(A6*13)/150</f>
        <v>28.888888888888886</v>
      </c>
      <c r="D6" s="28">
        <v>5</v>
      </c>
      <c r="E6" s="28">
        <v>6.7000000000000004E-2</v>
      </c>
      <c r="F6" s="28">
        <v>6.8000000000000005E-2</v>
      </c>
      <c r="G6" s="28">
        <v>7.0000000000000007E-2</v>
      </c>
      <c r="H6" s="28">
        <f t="shared" ref="H6:H13" si="1">AVERAGE(E6:G6)</f>
        <v>6.8333333333333343E-2</v>
      </c>
    </row>
    <row r="7" spans="1:8" x14ac:dyDescent="0.25">
      <c r="A7" s="28">
        <f t="shared" ref="A7:A12" si="2">(A6*2)/3</f>
        <v>222.2222222222222</v>
      </c>
      <c r="B7" s="28">
        <f t="shared" si="0"/>
        <v>19.25925925925926</v>
      </c>
      <c r="D7" s="28">
        <v>10</v>
      </c>
      <c r="E7" s="28">
        <v>7.0999999999999994E-2</v>
      </c>
      <c r="F7" s="28">
        <v>7.3999999999999996E-2</v>
      </c>
      <c r="G7" s="28">
        <v>7.6999999999999999E-2</v>
      </c>
      <c r="H7" s="28">
        <f t="shared" si="1"/>
        <v>7.3999999999999996E-2</v>
      </c>
    </row>
    <row r="8" spans="1:8" x14ac:dyDescent="0.25">
      <c r="A8" s="28">
        <f t="shared" si="2"/>
        <v>148.14814814814812</v>
      </c>
      <c r="B8" s="28">
        <f t="shared" si="0"/>
        <v>12.839506172839505</v>
      </c>
      <c r="D8" s="28">
        <v>15</v>
      </c>
      <c r="E8" s="28">
        <v>8.2000000000000003E-2</v>
      </c>
      <c r="F8" s="28">
        <v>8.3000000000000004E-2</v>
      </c>
      <c r="G8" s="28">
        <v>8.1000000000000003E-2</v>
      </c>
      <c r="H8" s="28">
        <f t="shared" si="1"/>
        <v>8.2000000000000003E-2</v>
      </c>
    </row>
    <row r="9" spans="1:8" x14ac:dyDescent="0.25">
      <c r="A9" s="28">
        <f t="shared" si="2"/>
        <v>98.765432098765416</v>
      </c>
      <c r="B9" s="28">
        <f t="shared" si="0"/>
        <v>8.5596707818930025</v>
      </c>
      <c r="D9" s="28">
        <v>20</v>
      </c>
      <c r="E9" s="28">
        <v>8.7999999999999995E-2</v>
      </c>
      <c r="F9" s="28">
        <v>8.7999999999999995E-2</v>
      </c>
      <c r="G9" s="28">
        <v>8.5999999999999993E-2</v>
      </c>
      <c r="H9" s="28">
        <f t="shared" si="1"/>
        <v>8.7333333333333332E-2</v>
      </c>
    </row>
    <row r="10" spans="1:8" x14ac:dyDescent="0.25">
      <c r="A10" s="28">
        <f t="shared" si="2"/>
        <v>65.843621399176939</v>
      </c>
      <c r="B10" s="28">
        <f t="shared" si="0"/>
        <v>5.706447187928668</v>
      </c>
      <c r="D10" s="28">
        <v>25</v>
      </c>
      <c r="E10" s="28">
        <v>9.5000000000000001E-2</v>
      </c>
      <c r="F10" s="28">
        <v>9.6000000000000002E-2</v>
      </c>
      <c r="G10" s="28">
        <v>9.4E-2</v>
      </c>
      <c r="H10" s="28">
        <f t="shared" si="1"/>
        <v>9.5000000000000015E-2</v>
      </c>
    </row>
    <row r="11" spans="1:8" x14ac:dyDescent="0.25">
      <c r="A11" s="28">
        <f t="shared" si="2"/>
        <v>43.89574759945129</v>
      </c>
      <c r="B11" s="28">
        <f t="shared" si="0"/>
        <v>3.8042981252857788</v>
      </c>
      <c r="D11" s="28">
        <v>30</v>
      </c>
      <c r="E11" s="28">
        <v>0.10199999999999999</v>
      </c>
      <c r="F11" s="28">
        <v>0.10199999999999999</v>
      </c>
      <c r="G11" s="28">
        <v>0.10199999999999999</v>
      </c>
      <c r="H11" s="28">
        <f t="shared" si="1"/>
        <v>0.10199999999999999</v>
      </c>
    </row>
    <row r="12" spans="1:8" x14ac:dyDescent="0.25">
      <c r="A12" s="28">
        <f t="shared" si="2"/>
        <v>29.263831732967528</v>
      </c>
      <c r="B12" s="28">
        <f t="shared" si="0"/>
        <v>2.5361987501905192</v>
      </c>
      <c r="D12" s="28">
        <v>35</v>
      </c>
      <c r="E12" s="28">
        <v>0.112</v>
      </c>
      <c r="F12" s="28">
        <v>0.109</v>
      </c>
      <c r="G12" s="28">
        <v>0.111</v>
      </c>
      <c r="H12" s="28">
        <f t="shared" si="1"/>
        <v>0.11066666666666668</v>
      </c>
    </row>
    <row r="13" spans="1:8" x14ac:dyDescent="0.25">
      <c r="D13" s="28">
        <v>40</v>
      </c>
      <c r="E13" s="28">
        <v>0.11700000000000001</v>
      </c>
      <c r="F13" s="28">
        <v>0.115</v>
      </c>
      <c r="G13" s="28">
        <v>0.115</v>
      </c>
      <c r="H13" s="28">
        <f t="shared" si="1"/>
        <v>0.11566666666666668</v>
      </c>
    </row>
    <row r="14" spans="1:8" x14ac:dyDescent="0.25">
      <c r="D14" s="28"/>
      <c r="E14" s="28"/>
      <c r="F14" s="28"/>
      <c r="G14" s="28"/>
      <c r="H14" s="28"/>
    </row>
    <row r="15" spans="1:8" x14ac:dyDescent="0.25">
      <c r="D15" s="28"/>
      <c r="E15" s="28"/>
      <c r="F15" s="28"/>
      <c r="G15" s="28"/>
      <c r="H15" s="28"/>
    </row>
    <row r="20" spans="4:8" x14ac:dyDescent="0.25">
      <c r="D20" s="28"/>
      <c r="E20" s="28"/>
      <c r="F20" s="28"/>
      <c r="G20" s="28"/>
      <c r="H20" s="28"/>
    </row>
    <row r="21" spans="4:8" x14ac:dyDescent="0.25">
      <c r="D21" s="28"/>
      <c r="E21" s="28"/>
      <c r="F21" s="28"/>
      <c r="G21" s="28"/>
      <c r="H21" s="28"/>
    </row>
    <row r="22" spans="4:8" x14ac:dyDescent="0.25">
      <c r="D22" s="28">
        <v>0</v>
      </c>
      <c r="E22" s="28">
        <v>5.2999999999999999E-2</v>
      </c>
      <c r="F22" s="28">
        <v>5.1999999999999998E-2</v>
      </c>
      <c r="G22" s="28">
        <v>5.5E-2</v>
      </c>
      <c r="H22" s="28">
        <f>AVERAGE(E22:G22)</f>
        <v>5.3333333333333337E-2</v>
      </c>
    </row>
    <row r="23" spans="4:8" x14ac:dyDescent="0.25">
      <c r="D23" s="28">
        <v>5</v>
      </c>
      <c r="E23" s="28">
        <v>6.2E-2</v>
      </c>
      <c r="F23" s="28">
        <v>6.3E-2</v>
      </c>
      <c r="G23" s="28">
        <v>6.3E-2</v>
      </c>
      <c r="H23" s="28">
        <f t="shared" ref="H23:H30" si="3">AVERAGE(E23:G23)</f>
        <v>6.2666666666666662E-2</v>
      </c>
    </row>
    <row r="24" spans="4:8" x14ac:dyDescent="0.25">
      <c r="D24" s="28">
        <v>10</v>
      </c>
      <c r="E24" s="28">
        <v>7.1999999999999995E-2</v>
      </c>
      <c r="F24" s="28">
        <v>7.4999999999999997E-2</v>
      </c>
      <c r="G24" s="28">
        <v>7.1999999999999995E-2</v>
      </c>
      <c r="H24" s="28">
        <f t="shared" si="3"/>
        <v>7.2999999999999995E-2</v>
      </c>
    </row>
    <row r="25" spans="4:8" x14ac:dyDescent="0.25">
      <c r="D25" s="28">
        <v>15</v>
      </c>
      <c r="E25" s="28">
        <v>8.1000000000000003E-2</v>
      </c>
      <c r="F25" s="28">
        <v>8.4000000000000005E-2</v>
      </c>
      <c r="G25" s="28">
        <v>8.3000000000000004E-2</v>
      </c>
      <c r="H25" s="28" t="s">
        <v>33</v>
      </c>
    </row>
    <row r="26" spans="4:8" x14ac:dyDescent="0.25">
      <c r="D26" s="28">
        <v>20</v>
      </c>
      <c r="E26" s="28">
        <v>0.09</v>
      </c>
      <c r="F26" s="28">
        <v>9.1999999999999998E-2</v>
      </c>
      <c r="G26" s="28">
        <v>9.2999999999999999E-2</v>
      </c>
      <c r="H26" s="28">
        <f t="shared" si="3"/>
        <v>9.1666666666666674E-2</v>
      </c>
    </row>
    <row r="27" spans="4:8" x14ac:dyDescent="0.25">
      <c r="D27" s="28">
        <v>25</v>
      </c>
      <c r="E27" s="28">
        <v>0.1</v>
      </c>
      <c r="F27" s="28">
        <v>0.104</v>
      </c>
      <c r="G27" s="28">
        <v>0.10199999999999999</v>
      </c>
      <c r="H27" s="28">
        <f t="shared" si="3"/>
        <v>0.10199999999999999</v>
      </c>
    </row>
    <row r="28" spans="4:8" x14ac:dyDescent="0.25">
      <c r="D28" s="28">
        <v>30</v>
      </c>
      <c r="E28" s="28">
        <v>0.112</v>
      </c>
      <c r="F28" s="28">
        <v>0.114</v>
      </c>
      <c r="G28" s="28">
        <v>0.114</v>
      </c>
      <c r="H28" s="28">
        <f t="shared" si="3"/>
        <v>0.11333333333333334</v>
      </c>
    </row>
    <row r="29" spans="4:8" x14ac:dyDescent="0.25">
      <c r="D29" s="28">
        <v>35</v>
      </c>
      <c r="E29" s="28">
        <v>0.121</v>
      </c>
      <c r="F29" s="28">
        <v>0.123</v>
      </c>
      <c r="G29" s="28">
        <v>0.123</v>
      </c>
      <c r="H29" s="28">
        <f t="shared" si="3"/>
        <v>0.12233333333333334</v>
      </c>
    </row>
    <row r="30" spans="4:8" x14ac:dyDescent="0.25">
      <c r="D30" s="28">
        <v>40</v>
      </c>
      <c r="E30" s="28">
        <v>0.13</v>
      </c>
      <c r="F30" s="28">
        <v>0.127</v>
      </c>
      <c r="G30" s="28">
        <v>0.13200000000000001</v>
      </c>
      <c r="H30" s="28">
        <f t="shared" si="3"/>
        <v>0.12966666666666668</v>
      </c>
    </row>
    <row r="31" spans="4:8" x14ac:dyDescent="0.25">
      <c r="D31" s="28"/>
      <c r="E31" s="28"/>
      <c r="F31" s="28"/>
      <c r="G31" s="28"/>
      <c r="H31" s="28"/>
    </row>
    <row r="32" spans="4:8" x14ac:dyDescent="0.25">
      <c r="D32" s="28"/>
      <c r="E32" s="28"/>
      <c r="F32" s="28"/>
      <c r="G32" s="28"/>
      <c r="H32" s="28"/>
    </row>
    <row r="36" spans="4:8" x14ac:dyDescent="0.25">
      <c r="D36" s="28"/>
      <c r="E36" s="28"/>
      <c r="F36" s="28"/>
      <c r="G36" s="28"/>
      <c r="H36" s="28"/>
    </row>
    <row r="37" spans="4:8" x14ac:dyDescent="0.25">
      <c r="D37" s="28"/>
      <c r="E37" s="28"/>
      <c r="F37" s="28"/>
      <c r="G37" s="28"/>
      <c r="H37" s="28"/>
    </row>
    <row r="38" spans="4:8" x14ac:dyDescent="0.25">
      <c r="D38" s="28">
        <v>0</v>
      </c>
      <c r="E38" s="28">
        <v>4.8000000000000001E-2</v>
      </c>
      <c r="F38" s="28">
        <v>4.8000000000000001E-2</v>
      </c>
      <c r="G38" s="28">
        <v>4.7E-2</v>
      </c>
      <c r="H38" s="28">
        <f>AVERAGE(E38:G38)</f>
        <v>4.766666666666667E-2</v>
      </c>
    </row>
    <row r="39" spans="4:8" x14ac:dyDescent="0.25">
      <c r="D39" s="28">
        <v>5</v>
      </c>
      <c r="E39" s="28">
        <v>5.8999999999999997E-2</v>
      </c>
      <c r="F39" s="28">
        <v>5.8000000000000003E-2</v>
      </c>
      <c r="G39" s="28">
        <v>5.7000000000000002E-2</v>
      </c>
      <c r="H39" s="28">
        <f t="shared" ref="H39:H46" si="4">AVERAGE(E39:G39)</f>
        <v>5.7999999999999996E-2</v>
      </c>
    </row>
    <row r="40" spans="4:8" x14ac:dyDescent="0.25">
      <c r="D40" s="28">
        <v>10</v>
      </c>
      <c r="E40" s="28">
        <v>7.4999999999999997E-2</v>
      </c>
      <c r="F40" s="28">
        <v>6.4000000000000001E-2</v>
      </c>
      <c r="G40" s="28">
        <v>6.7000000000000004E-2</v>
      </c>
      <c r="H40" s="28">
        <f t="shared" si="4"/>
        <v>6.8666666666666668E-2</v>
      </c>
    </row>
    <row r="41" spans="4:8" x14ac:dyDescent="0.25">
      <c r="D41" s="28">
        <v>15</v>
      </c>
      <c r="E41" s="28"/>
      <c r="F41" s="28">
        <v>8.1000000000000003E-2</v>
      </c>
      <c r="G41" s="28">
        <v>0.08</v>
      </c>
      <c r="H41" s="28">
        <f t="shared" si="4"/>
        <v>8.0500000000000002E-2</v>
      </c>
    </row>
    <row r="42" spans="4:8" x14ac:dyDescent="0.25">
      <c r="D42" s="28">
        <v>20</v>
      </c>
      <c r="E42" s="28">
        <v>9.1999999999999998E-2</v>
      </c>
      <c r="F42" s="28">
        <v>9.1999999999999998E-2</v>
      </c>
      <c r="G42" s="28">
        <v>9.1999999999999998E-2</v>
      </c>
      <c r="H42" s="28">
        <f t="shared" si="4"/>
        <v>9.2000000000000012E-2</v>
      </c>
    </row>
    <row r="43" spans="4:8" x14ac:dyDescent="0.25">
      <c r="D43" s="28">
        <v>25</v>
      </c>
      <c r="E43" s="28">
        <v>0.107</v>
      </c>
      <c r="F43" s="28">
        <v>0.105</v>
      </c>
      <c r="G43" s="28">
        <v>0.106</v>
      </c>
      <c r="H43" s="28">
        <f t="shared" si="4"/>
        <v>0.106</v>
      </c>
    </row>
    <row r="44" spans="4:8" x14ac:dyDescent="0.25">
      <c r="D44" s="28">
        <v>30</v>
      </c>
      <c r="E44" s="28">
        <v>0.121</v>
      </c>
      <c r="F44" s="28">
        <v>0.11899999999999999</v>
      </c>
      <c r="G44" s="28">
        <v>0.11799999999999999</v>
      </c>
      <c r="H44" s="28">
        <f t="shared" si="4"/>
        <v>0.11933333333333333</v>
      </c>
    </row>
    <row r="45" spans="4:8" x14ac:dyDescent="0.25">
      <c r="D45" s="28">
        <v>35</v>
      </c>
      <c r="E45" s="28">
        <v>0.13300000000000001</v>
      </c>
      <c r="F45" s="28">
        <v>0.13100000000000001</v>
      </c>
      <c r="G45" s="28">
        <v>0.13</v>
      </c>
      <c r="H45" s="28">
        <f t="shared" si="4"/>
        <v>0.13133333333333333</v>
      </c>
    </row>
    <row r="46" spans="4:8" x14ac:dyDescent="0.25">
      <c r="D46" s="28">
        <v>40</v>
      </c>
      <c r="E46" s="28">
        <v>0.14199999999999999</v>
      </c>
      <c r="F46" s="28">
        <v>0.14499999999999999</v>
      </c>
      <c r="G46" s="28">
        <v>0.14099999999999999</v>
      </c>
      <c r="H46" s="28">
        <f t="shared" si="4"/>
        <v>0.14266666666666664</v>
      </c>
    </row>
    <row r="47" spans="4:8" x14ac:dyDescent="0.25">
      <c r="D47" s="28"/>
      <c r="E47" s="28"/>
      <c r="F47" s="28"/>
      <c r="G47" s="28"/>
      <c r="H47" s="28"/>
    </row>
    <row r="48" spans="4:8" x14ac:dyDescent="0.25">
      <c r="D48" s="28"/>
      <c r="E48" s="28"/>
      <c r="F48" s="28"/>
      <c r="G48" s="28"/>
      <c r="H48" s="28"/>
    </row>
    <row r="55" spans="4:8" x14ac:dyDescent="0.25">
      <c r="D55" s="28"/>
      <c r="E55" s="28"/>
      <c r="F55" s="28"/>
      <c r="G55" s="28"/>
      <c r="H55" s="28"/>
    </row>
    <row r="56" spans="4:8" x14ac:dyDescent="0.25">
      <c r="D56" s="28"/>
      <c r="E56" s="28"/>
      <c r="F56" s="28"/>
      <c r="G56" s="28"/>
      <c r="H56" s="28"/>
    </row>
    <row r="57" spans="4:8" x14ac:dyDescent="0.25">
      <c r="D57" s="28">
        <v>0</v>
      </c>
      <c r="E57" s="28">
        <v>4.9000000000000002E-2</v>
      </c>
      <c r="F57" s="28">
        <v>4.5999999999999999E-2</v>
      </c>
      <c r="G57" s="28">
        <v>4.9000000000000002E-2</v>
      </c>
      <c r="H57" s="28">
        <f>AVERAGE(E57:G57)</f>
        <v>4.8000000000000008E-2</v>
      </c>
    </row>
    <row r="58" spans="4:8" x14ac:dyDescent="0.25">
      <c r="D58" s="28">
        <v>5</v>
      </c>
      <c r="E58" s="28">
        <v>6.3E-2</v>
      </c>
      <c r="F58" s="28">
        <v>5.8999999999999997E-2</v>
      </c>
      <c r="G58" s="28">
        <v>6.0999999999999999E-2</v>
      </c>
      <c r="H58" s="28">
        <f t="shared" ref="H58:H65" si="5">AVERAGE(E58:G58)</f>
        <v>6.0999999999999999E-2</v>
      </c>
    </row>
    <row r="59" spans="4:8" x14ac:dyDescent="0.25">
      <c r="D59" s="28">
        <v>10</v>
      </c>
      <c r="E59" s="28">
        <v>7.8E-2</v>
      </c>
      <c r="F59" s="28">
        <v>7.0000000000000007E-2</v>
      </c>
      <c r="G59" s="28">
        <v>7.1999999999999995E-2</v>
      </c>
      <c r="H59" s="28">
        <f t="shared" si="5"/>
        <v>7.3333333333333348E-2</v>
      </c>
    </row>
    <row r="60" spans="4:8" x14ac:dyDescent="0.25">
      <c r="D60" s="28">
        <v>15</v>
      </c>
      <c r="E60" s="28">
        <v>9.1999999999999998E-2</v>
      </c>
      <c r="F60" s="28">
        <v>8.5000000000000006E-2</v>
      </c>
      <c r="G60" s="28">
        <v>8.6999999999999994E-2</v>
      </c>
      <c r="H60" s="28">
        <f t="shared" si="5"/>
        <v>8.8000000000000009E-2</v>
      </c>
    </row>
    <row r="61" spans="4:8" x14ac:dyDescent="0.25">
      <c r="D61" s="28">
        <v>20</v>
      </c>
      <c r="E61" s="28">
        <v>0.109</v>
      </c>
      <c r="F61" s="28">
        <v>0.10100000000000001</v>
      </c>
      <c r="G61" s="28">
        <v>0.10299999999999999</v>
      </c>
      <c r="H61" s="28">
        <f t="shared" si="5"/>
        <v>0.10433333333333333</v>
      </c>
    </row>
    <row r="62" spans="4:8" x14ac:dyDescent="0.25">
      <c r="D62" s="28">
        <v>25</v>
      </c>
      <c r="E62" s="28">
        <v>0.122</v>
      </c>
      <c r="F62" s="28">
        <v>0.11600000000000001</v>
      </c>
      <c r="G62" s="28">
        <v>0.121</v>
      </c>
      <c r="H62" s="28">
        <f t="shared" si="5"/>
        <v>0.11966666666666666</v>
      </c>
    </row>
    <row r="63" spans="4:8" x14ac:dyDescent="0.25">
      <c r="D63" s="28">
        <v>30</v>
      </c>
      <c r="E63" s="28">
        <v>0.13600000000000001</v>
      </c>
      <c r="F63" s="28">
        <v>0.13200000000000001</v>
      </c>
      <c r="G63" s="28">
        <v>0.14000000000000001</v>
      </c>
      <c r="H63" s="28">
        <f t="shared" si="5"/>
        <v>0.13600000000000001</v>
      </c>
    </row>
    <row r="64" spans="4:8" x14ac:dyDescent="0.25">
      <c r="D64" s="28">
        <v>35</v>
      </c>
      <c r="E64" s="28">
        <v>0.15</v>
      </c>
      <c r="F64" s="28">
        <v>0.14799999999999999</v>
      </c>
      <c r="G64" s="28">
        <v>0.16</v>
      </c>
      <c r="H64" s="28">
        <f t="shared" si="5"/>
        <v>0.15266666666666664</v>
      </c>
    </row>
    <row r="65" spans="4:8" x14ac:dyDescent="0.25">
      <c r="D65" s="28">
        <v>40</v>
      </c>
      <c r="E65" s="28">
        <v>0.16700000000000001</v>
      </c>
      <c r="F65" s="28">
        <v>0.158</v>
      </c>
      <c r="G65" s="28">
        <v>0.17100000000000001</v>
      </c>
      <c r="H65" s="28">
        <f t="shared" si="5"/>
        <v>0.16533333333333333</v>
      </c>
    </row>
    <row r="66" spans="4:8" x14ac:dyDescent="0.25">
      <c r="D66" s="28"/>
      <c r="E66" s="28"/>
      <c r="F66" s="28"/>
      <c r="G66" s="28"/>
      <c r="H66" s="28"/>
    </row>
    <row r="67" spans="4:8" x14ac:dyDescent="0.25">
      <c r="D67" s="28"/>
      <c r="E67" s="28"/>
      <c r="F67" s="28"/>
      <c r="G67" s="28"/>
      <c r="H67" s="28"/>
    </row>
    <row r="72" spans="4:8" x14ac:dyDescent="0.25">
      <c r="D72" s="28"/>
      <c r="E72" s="28"/>
      <c r="F72" s="28"/>
      <c r="G72" s="28"/>
      <c r="H72" s="28"/>
    </row>
    <row r="73" spans="4:8" x14ac:dyDescent="0.25">
      <c r="D73" s="28"/>
      <c r="E73" s="28"/>
      <c r="F73" s="28"/>
      <c r="G73" s="28"/>
      <c r="H73" s="28"/>
    </row>
    <row r="74" spans="4:8" x14ac:dyDescent="0.25">
      <c r="D74" s="28">
        <v>0</v>
      </c>
      <c r="E74" s="28">
        <v>4.7E-2</v>
      </c>
      <c r="F74" s="28">
        <v>4.8000000000000001E-2</v>
      </c>
      <c r="G74" s="28">
        <v>4.9000000000000002E-2</v>
      </c>
      <c r="H74" s="28">
        <f>AVERAGE(E74:G74)</f>
        <v>4.8000000000000008E-2</v>
      </c>
    </row>
    <row r="75" spans="4:8" x14ac:dyDescent="0.25">
      <c r="D75" s="28">
        <v>5</v>
      </c>
      <c r="E75" s="28">
        <v>0.06</v>
      </c>
      <c r="F75" s="28">
        <v>6.3E-2</v>
      </c>
      <c r="G75" s="28">
        <v>6.3E-2</v>
      </c>
      <c r="H75" s="28">
        <f t="shared" ref="H75:H82" si="6">AVERAGE(E75:G75)</f>
        <v>6.2E-2</v>
      </c>
    </row>
    <row r="76" spans="4:8" x14ac:dyDescent="0.25">
      <c r="D76" s="28">
        <v>10</v>
      </c>
      <c r="E76" s="28">
        <v>0.08</v>
      </c>
      <c r="F76" s="28">
        <v>7.4999999999999997E-2</v>
      </c>
      <c r="G76" s="28">
        <v>7.4999999999999997E-2</v>
      </c>
      <c r="H76" s="28">
        <f t="shared" si="6"/>
        <v>7.6666666666666661E-2</v>
      </c>
    </row>
    <row r="77" spans="4:8" x14ac:dyDescent="0.25">
      <c r="D77" s="28">
        <v>15</v>
      </c>
      <c r="E77" s="28">
        <v>9.4E-2</v>
      </c>
      <c r="F77" s="28">
        <v>0.09</v>
      </c>
      <c r="G77" s="28">
        <v>0.09</v>
      </c>
      <c r="H77" s="28">
        <f t="shared" si="6"/>
        <v>9.1333333333333336E-2</v>
      </c>
    </row>
    <row r="78" spans="4:8" x14ac:dyDescent="0.25">
      <c r="D78" s="28">
        <v>20</v>
      </c>
      <c r="E78" s="28">
        <v>0.111</v>
      </c>
      <c r="F78" s="28">
        <v>0.106</v>
      </c>
      <c r="G78" s="28">
        <v>0.10299999999999999</v>
      </c>
      <c r="H78" s="28">
        <f t="shared" si="6"/>
        <v>0.10666666666666667</v>
      </c>
    </row>
    <row r="79" spans="4:8" x14ac:dyDescent="0.25">
      <c r="D79" s="28">
        <v>25</v>
      </c>
      <c r="E79" s="28">
        <v>0.126</v>
      </c>
      <c r="F79" s="28">
        <v>0.122</v>
      </c>
      <c r="G79" s="28">
        <v>0.11799999999999999</v>
      </c>
      <c r="H79" s="28">
        <f t="shared" si="6"/>
        <v>0.122</v>
      </c>
    </row>
    <row r="80" spans="4:8" x14ac:dyDescent="0.25">
      <c r="D80" s="28">
        <v>30</v>
      </c>
      <c r="E80" s="28">
        <v>0.14199999999999999</v>
      </c>
      <c r="F80" s="28">
        <v>0.13600000000000001</v>
      </c>
      <c r="G80" s="28">
        <v>0.13200000000000001</v>
      </c>
      <c r="H80" s="28">
        <f t="shared" si="6"/>
        <v>0.13666666666666669</v>
      </c>
    </row>
    <row r="81" spans="4:8" x14ac:dyDescent="0.25">
      <c r="D81" s="28">
        <v>35</v>
      </c>
      <c r="E81" s="28">
        <v>0.154</v>
      </c>
      <c r="F81" s="28">
        <v>0.15</v>
      </c>
      <c r="G81" s="28">
        <v>0.14799999999999999</v>
      </c>
      <c r="H81" s="28">
        <f t="shared" si="6"/>
        <v>0.15066666666666664</v>
      </c>
    </row>
    <row r="82" spans="4:8" x14ac:dyDescent="0.25">
      <c r="D82" s="28">
        <v>40</v>
      </c>
      <c r="E82" s="28">
        <v>0.16900000000000001</v>
      </c>
      <c r="F82" s="28">
        <v>0.158</v>
      </c>
      <c r="G82" s="28">
        <v>0.159</v>
      </c>
      <c r="H82" s="28">
        <f t="shared" si="6"/>
        <v>0.16200000000000001</v>
      </c>
    </row>
    <row r="83" spans="4:8" x14ac:dyDescent="0.25">
      <c r="D83" s="28"/>
      <c r="E83" s="28"/>
      <c r="F83" s="28"/>
      <c r="G83" s="28"/>
      <c r="H83" s="28"/>
    </row>
    <row r="84" spans="4:8" x14ac:dyDescent="0.25">
      <c r="D84" s="28"/>
      <c r="E84" s="28"/>
      <c r="F84" s="28"/>
      <c r="G84" s="28"/>
      <c r="H84" s="28"/>
    </row>
    <row r="90" spans="4:8" x14ac:dyDescent="0.25">
      <c r="D90" s="28"/>
      <c r="E90" s="28"/>
      <c r="F90" s="28"/>
      <c r="G90" s="28"/>
      <c r="H90" s="28"/>
    </row>
    <row r="91" spans="4:8" x14ac:dyDescent="0.25">
      <c r="D91" s="28"/>
      <c r="E91" s="28"/>
      <c r="F91" s="28"/>
      <c r="G91" s="28"/>
      <c r="H91" s="28"/>
    </row>
    <row r="92" spans="4:8" x14ac:dyDescent="0.25">
      <c r="D92" s="28">
        <v>0</v>
      </c>
      <c r="E92" s="28">
        <v>4.8000000000000001E-2</v>
      </c>
      <c r="F92" s="28">
        <v>4.7E-2</v>
      </c>
      <c r="G92" s="28">
        <v>4.9000000000000002E-2</v>
      </c>
      <c r="H92" s="28">
        <f>AVERAGE(E92:G92)</f>
        <v>4.8000000000000008E-2</v>
      </c>
    </row>
    <row r="93" spans="4:8" x14ac:dyDescent="0.25">
      <c r="D93" s="28">
        <v>5</v>
      </c>
      <c r="E93" s="28">
        <v>6.5000000000000002E-2</v>
      </c>
      <c r="F93" s="28">
        <v>6.4000000000000001E-2</v>
      </c>
      <c r="G93" s="28">
        <v>7.0999999999999994E-2</v>
      </c>
      <c r="H93" s="28">
        <f t="shared" ref="H93:H100" si="7">AVERAGE(E93:G93)</f>
        <v>6.6666666666666666E-2</v>
      </c>
    </row>
    <row r="94" spans="4:8" x14ac:dyDescent="0.25">
      <c r="D94" s="28">
        <v>10</v>
      </c>
      <c r="E94" s="28">
        <v>8.5000000000000006E-2</v>
      </c>
      <c r="F94" s="28">
        <v>7.6999999999999999E-2</v>
      </c>
      <c r="G94" s="28">
        <v>8.8999999999999996E-2</v>
      </c>
      <c r="H94" s="28">
        <f t="shared" si="7"/>
        <v>8.3666666666666667E-2</v>
      </c>
    </row>
    <row r="95" spans="4:8" x14ac:dyDescent="0.25">
      <c r="D95" s="28">
        <v>15</v>
      </c>
      <c r="E95" s="28">
        <v>0.104</v>
      </c>
      <c r="F95" s="28">
        <v>9.9000000000000005E-2</v>
      </c>
      <c r="G95" s="28">
        <v>0.10299999999999999</v>
      </c>
      <c r="H95" s="28">
        <f t="shared" si="7"/>
        <v>0.10199999999999999</v>
      </c>
    </row>
    <row r="96" spans="4:8" x14ac:dyDescent="0.25">
      <c r="D96" s="28">
        <v>20</v>
      </c>
      <c r="E96" s="28">
        <v>0.122</v>
      </c>
      <c r="F96" s="28">
        <v>0.11799999999999999</v>
      </c>
      <c r="G96" s="28">
        <v>0.125</v>
      </c>
      <c r="H96" s="28">
        <f t="shared" si="7"/>
        <v>0.12166666666666666</v>
      </c>
    </row>
    <row r="97" spans="4:8" x14ac:dyDescent="0.25">
      <c r="D97" s="28">
        <v>25</v>
      </c>
      <c r="E97" s="28">
        <v>0.14299999999999999</v>
      </c>
      <c r="F97" s="28">
        <v>0.13800000000000001</v>
      </c>
      <c r="G97" s="28">
        <v>0.14099999999999999</v>
      </c>
      <c r="H97" s="28">
        <f t="shared" si="7"/>
        <v>0.14066666666666669</v>
      </c>
    </row>
    <row r="98" spans="4:8" x14ac:dyDescent="0.25">
      <c r="D98" s="28">
        <v>30</v>
      </c>
      <c r="E98" s="28">
        <v>0.16400000000000001</v>
      </c>
      <c r="F98" s="28">
        <v>0.161</v>
      </c>
      <c r="G98" s="28">
        <v>0.16200000000000001</v>
      </c>
      <c r="H98" s="28">
        <f t="shared" si="7"/>
        <v>0.16233333333333333</v>
      </c>
    </row>
    <row r="99" spans="4:8" x14ac:dyDescent="0.25">
      <c r="D99" s="28">
        <v>35</v>
      </c>
      <c r="E99" s="28">
        <v>0.182</v>
      </c>
      <c r="F99" s="28">
        <v>0.182</v>
      </c>
      <c r="G99" s="28">
        <v>0.18099999999999999</v>
      </c>
      <c r="H99" s="28">
        <f t="shared" si="7"/>
        <v>0.18166666666666664</v>
      </c>
    </row>
    <row r="100" spans="4:8" x14ac:dyDescent="0.25">
      <c r="D100" s="28">
        <v>40</v>
      </c>
      <c r="E100" s="28">
        <v>0.19800000000000001</v>
      </c>
      <c r="F100" s="28">
        <v>0.19800000000000001</v>
      </c>
      <c r="G100" s="28">
        <v>0.20100000000000001</v>
      </c>
      <c r="H100" s="28">
        <f t="shared" si="7"/>
        <v>0.19899999999999998</v>
      </c>
    </row>
    <row r="101" spans="4:8" x14ac:dyDescent="0.25">
      <c r="D101" s="28"/>
      <c r="E101" s="28"/>
      <c r="F101" s="28"/>
      <c r="G101" s="28"/>
      <c r="H101" s="28"/>
    </row>
    <row r="102" spans="4:8" x14ac:dyDescent="0.25">
      <c r="D102" s="28"/>
      <c r="E102" s="28"/>
      <c r="F102" s="28"/>
      <c r="G102" s="28"/>
      <c r="H102" s="28"/>
    </row>
    <row r="107" spans="4:8" x14ac:dyDescent="0.25">
      <c r="D107" s="28"/>
      <c r="E107" s="28"/>
      <c r="F107" s="28"/>
      <c r="G107" s="28"/>
      <c r="H107" s="28"/>
    </row>
    <row r="108" spans="4:8" x14ac:dyDescent="0.25">
      <c r="D108" s="28"/>
      <c r="E108" s="28"/>
      <c r="F108" s="28"/>
      <c r="G108" s="28"/>
      <c r="H108" s="28"/>
    </row>
    <row r="109" spans="4:8" x14ac:dyDescent="0.25">
      <c r="D109" s="28">
        <v>0</v>
      </c>
      <c r="E109" s="28">
        <v>4.7E-2</v>
      </c>
      <c r="F109" s="28">
        <v>4.5999999999999999E-2</v>
      </c>
      <c r="G109" s="28">
        <v>4.7E-2</v>
      </c>
      <c r="H109" s="28">
        <f>AVERAGE(E109:G109)</f>
        <v>4.6666666666666669E-2</v>
      </c>
    </row>
    <row r="110" spans="4:8" x14ac:dyDescent="0.25">
      <c r="D110" s="28">
        <v>5</v>
      </c>
      <c r="E110" s="28">
        <v>6.6000000000000003E-2</v>
      </c>
      <c r="F110" s="28">
        <v>7.0999999999999994E-2</v>
      </c>
      <c r="G110" s="28">
        <v>7.4999999999999997E-2</v>
      </c>
      <c r="H110" s="28">
        <f t="shared" ref="H110:H117" si="8">AVERAGE(E110:G110)</f>
        <v>7.0666666666666669E-2</v>
      </c>
    </row>
    <row r="111" spans="4:8" x14ac:dyDescent="0.25">
      <c r="D111" s="28">
        <v>10</v>
      </c>
      <c r="E111" s="28">
        <v>8.5999999999999993E-2</v>
      </c>
      <c r="F111" s="28">
        <v>8.7999999999999995E-2</v>
      </c>
      <c r="G111" s="28">
        <v>9.0999999999999998E-2</v>
      </c>
      <c r="H111" s="28">
        <f t="shared" si="8"/>
        <v>8.8333333333333333E-2</v>
      </c>
    </row>
    <row r="112" spans="4:8" x14ac:dyDescent="0.25">
      <c r="D112" s="28">
        <v>15</v>
      </c>
      <c r="E112" s="28">
        <v>0.11</v>
      </c>
      <c r="F112" s="28">
        <v>0.108</v>
      </c>
      <c r="G112" s="28">
        <v>0.112</v>
      </c>
      <c r="H112" s="28">
        <f t="shared" si="8"/>
        <v>0.11</v>
      </c>
    </row>
    <row r="113" spans="4:8" x14ac:dyDescent="0.25">
      <c r="D113" s="28">
        <v>20</v>
      </c>
      <c r="E113" s="28">
        <v>0.129</v>
      </c>
      <c r="F113" s="28">
        <v>0.13200000000000001</v>
      </c>
      <c r="G113" s="28">
        <v>0.121</v>
      </c>
      <c r="H113" s="28">
        <f t="shared" si="8"/>
        <v>0.12733333333333333</v>
      </c>
    </row>
    <row r="114" spans="4:8" x14ac:dyDescent="0.25">
      <c r="D114" s="28">
        <v>25</v>
      </c>
      <c r="E114" s="28">
        <v>0.15</v>
      </c>
      <c r="F114" s="28">
        <v>0.14899999999999999</v>
      </c>
      <c r="G114" s="28">
        <v>0.14099999999999999</v>
      </c>
      <c r="H114" s="28">
        <f t="shared" si="8"/>
        <v>0.14666666666666664</v>
      </c>
    </row>
    <row r="115" spans="4:8" x14ac:dyDescent="0.25">
      <c r="D115" s="28">
        <v>30</v>
      </c>
      <c r="E115" s="28">
        <v>0.17399999999999999</v>
      </c>
      <c r="F115" s="28">
        <v>0.17100000000000001</v>
      </c>
      <c r="G115" s="28">
        <v>0.16400000000000001</v>
      </c>
      <c r="H115" s="28">
        <f t="shared" si="8"/>
        <v>0.16966666666666666</v>
      </c>
    </row>
    <row r="116" spans="4:8" x14ac:dyDescent="0.25">
      <c r="D116" s="28">
        <v>35</v>
      </c>
      <c r="E116" s="28">
        <v>0.191</v>
      </c>
      <c r="F116" s="28">
        <v>0.19</v>
      </c>
      <c r="G116" s="28">
        <v>0.18099999999999999</v>
      </c>
      <c r="H116" s="28">
        <f t="shared" si="8"/>
        <v>0.18733333333333335</v>
      </c>
    </row>
    <row r="117" spans="4:8" x14ac:dyDescent="0.25">
      <c r="D117" s="28">
        <v>40</v>
      </c>
      <c r="E117" s="28">
        <v>0.20799999999999999</v>
      </c>
      <c r="F117" s="28">
        <v>0.20899999999999999</v>
      </c>
      <c r="G117" s="28">
        <v>0.19900000000000001</v>
      </c>
      <c r="H117" s="28">
        <f t="shared" si="8"/>
        <v>0.20533333333333334</v>
      </c>
    </row>
    <row r="118" spans="4:8" x14ac:dyDescent="0.25">
      <c r="D118" s="28"/>
      <c r="E118" s="28"/>
      <c r="F118" s="28"/>
      <c r="G118" s="28"/>
      <c r="H118" s="28"/>
    </row>
    <row r="119" spans="4:8" x14ac:dyDescent="0.25">
      <c r="D119" s="28"/>
      <c r="E119" s="28"/>
      <c r="F119" s="28"/>
      <c r="G119" s="28"/>
      <c r="H119" s="28"/>
    </row>
    <row r="123" spans="4:8" x14ac:dyDescent="0.25">
      <c r="D123" s="28"/>
      <c r="E123" s="28"/>
      <c r="F123" s="28"/>
      <c r="G123" s="28"/>
      <c r="H123" s="28"/>
    </row>
    <row r="124" spans="4:8" x14ac:dyDescent="0.25">
      <c r="D124" s="28"/>
      <c r="E124" s="28"/>
      <c r="F124" s="28"/>
      <c r="G124" s="28"/>
      <c r="H124" s="28"/>
    </row>
    <row r="125" spans="4:8" x14ac:dyDescent="0.25">
      <c r="D125" s="28">
        <v>0</v>
      </c>
      <c r="E125" s="28">
        <v>4.5999999999999999E-2</v>
      </c>
      <c r="F125" s="28">
        <v>4.5999999999999999E-2</v>
      </c>
      <c r="G125" s="28">
        <v>4.7E-2</v>
      </c>
      <c r="H125" s="28">
        <f>AVERAGE(E125:G125)</f>
        <v>4.6333333333333337E-2</v>
      </c>
    </row>
    <row r="126" spans="4:8" x14ac:dyDescent="0.25">
      <c r="D126" s="28">
        <v>5</v>
      </c>
      <c r="E126" s="28">
        <v>6.7000000000000004E-2</v>
      </c>
      <c r="F126" s="28">
        <v>6.4000000000000001E-2</v>
      </c>
      <c r="G126" s="28">
        <v>7.0000000000000007E-2</v>
      </c>
      <c r="H126" s="28">
        <f t="shared" ref="H126:H133" si="9">AVERAGE(E126:G126)</f>
        <v>6.7000000000000004E-2</v>
      </c>
    </row>
    <row r="127" spans="4:8" x14ac:dyDescent="0.25">
      <c r="D127" s="28">
        <v>10</v>
      </c>
      <c r="E127" s="28">
        <v>9.0999999999999998E-2</v>
      </c>
      <c r="F127" s="28">
        <v>8.5000000000000006E-2</v>
      </c>
      <c r="G127" s="28">
        <v>9.2999999999999999E-2</v>
      </c>
      <c r="H127" s="28">
        <f t="shared" si="9"/>
        <v>8.9666666666666672E-2</v>
      </c>
    </row>
    <row r="128" spans="4:8" x14ac:dyDescent="0.25">
      <c r="D128" s="28">
        <v>15</v>
      </c>
      <c r="E128" s="28">
        <v>0.113</v>
      </c>
      <c r="F128" s="28">
        <v>0.109</v>
      </c>
      <c r="G128" s="28">
        <v>0.11600000000000001</v>
      </c>
      <c r="H128" s="28">
        <f t="shared" si="9"/>
        <v>0.11266666666666668</v>
      </c>
    </row>
    <row r="129" spans="4:8" x14ac:dyDescent="0.25">
      <c r="D129" s="28">
        <v>20</v>
      </c>
      <c r="E129" s="28">
        <v>0.13300000000000001</v>
      </c>
      <c r="F129" s="28">
        <v>0.13</v>
      </c>
      <c r="G129" s="28">
        <v>0.13600000000000001</v>
      </c>
      <c r="H129" s="28">
        <f t="shared" si="9"/>
        <v>0.13300000000000001</v>
      </c>
    </row>
    <row r="130" spans="4:8" x14ac:dyDescent="0.25">
      <c r="D130" s="28">
        <v>25</v>
      </c>
      <c r="E130" s="28">
        <v>0.154</v>
      </c>
      <c r="F130" s="28">
        <v>0.159</v>
      </c>
      <c r="G130" s="28">
        <v>0.153</v>
      </c>
      <c r="H130" s="28">
        <f t="shared" si="9"/>
        <v>0.15533333333333332</v>
      </c>
    </row>
    <row r="131" spans="4:8" x14ac:dyDescent="0.25">
      <c r="D131" s="28">
        <v>30</v>
      </c>
      <c r="E131" s="28">
        <v>0.17599999999999999</v>
      </c>
      <c r="F131" s="28">
        <v>0.17699999999999999</v>
      </c>
      <c r="G131" s="28">
        <v>0.17399999999999999</v>
      </c>
      <c r="H131" s="28">
        <f t="shared" si="9"/>
        <v>0.17566666666666664</v>
      </c>
    </row>
    <row r="132" spans="4:8" x14ac:dyDescent="0.25">
      <c r="D132" s="28">
        <v>35</v>
      </c>
      <c r="E132" s="28">
        <v>0.19600000000000001</v>
      </c>
      <c r="F132" s="28">
        <v>0.20100000000000001</v>
      </c>
      <c r="G132" s="28">
        <v>0.19600000000000001</v>
      </c>
      <c r="H132" s="28">
        <f t="shared" si="9"/>
        <v>0.19766666666666666</v>
      </c>
    </row>
    <row r="133" spans="4:8" x14ac:dyDescent="0.25">
      <c r="D133" s="28">
        <v>40</v>
      </c>
      <c r="E133" s="28">
        <v>0.214</v>
      </c>
      <c r="F133" s="28">
        <v>0.218</v>
      </c>
      <c r="G133" s="28">
        <v>0.21099999999999999</v>
      </c>
      <c r="H133" s="28">
        <f t="shared" si="9"/>
        <v>0.21433333333333335</v>
      </c>
    </row>
    <row r="134" spans="4:8" x14ac:dyDescent="0.25">
      <c r="D134" s="28"/>
      <c r="E134" s="28"/>
      <c r="F134" s="28"/>
      <c r="G134" s="28"/>
      <c r="H134" s="28"/>
    </row>
    <row r="135" spans="4:8" x14ac:dyDescent="0.25">
      <c r="D135" s="28"/>
      <c r="E135" s="28"/>
      <c r="F135" s="28"/>
      <c r="G135" s="28"/>
      <c r="H135" s="28"/>
    </row>
    <row r="139" spans="4:8" x14ac:dyDescent="0.25">
      <c r="D139" s="28"/>
      <c r="E139" s="28"/>
      <c r="F139" s="28"/>
      <c r="G139" s="28"/>
      <c r="H139" s="28"/>
    </row>
    <row r="140" spans="4:8" x14ac:dyDescent="0.25">
      <c r="D140" s="28"/>
      <c r="E140" s="28">
        <v>1.4E-3</v>
      </c>
      <c r="F140" s="28">
        <v>1.4E-3</v>
      </c>
      <c r="G140" s="28">
        <v>1.2999999999999999E-3</v>
      </c>
      <c r="H140" s="28"/>
    </row>
    <row r="141" spans="4:8" x14ac:dyDescent="0.25">
      <c r="D141" s="28"/>
      <c r="E141" s="28">
        <v>1.9E-3</v>
      </c>
      <c r="F141" s="28">
        <v>1.9E-3</v>
      </c>
      <c r="G141" s="28">
        <v>2E-3</v>
      </c>
      <c r="H141" s="28"/>
    </row>
    <row r="142" spans="4:8" x14ac:dyDescent="0.25">
      <c r="D142" s="28"/>
      <c r="E142" s="28">
        <v>2.3999999999999998E-3</v>
      </c>
      <c r="F142" s="28">
        <v>2.5000000000000001E-3</v>
      </c>
      <c r="G142" s="28">
        <v>2.3999999999999998E-3</v>
      </c>
      <c r="H142" s="28"/>
    </row>
    <row r="143" spans="4:8" x14ac:dyDescent="0.25">
      <c r="D143" s="28"/>
      <c r="E143" s="28">
        <v>2.8999999999999998E-3</v>
      </c>
      <c r="F143" s="28">
        <v>2.8999999999999998E-3</v>
      </c>
      <c r="G143" s="28">
        <v>3.2000000000000002E-3</v>
      </c>
      <c r="H143" s="28"/>
    </row>
    <row r="144" spans="4:8" x14ac:dyDescent="0.25">
      <c r="D144" s="28"/>
      <c r="E144" s="28">
        <v>3.0999999999999999E-3</v>
      </c>
      <c r="F144" s="28">
        <v>2.8999999999999998E-3</v>
      </c>
      <c r="G144" s="28">
        <v>2.8E-3</v>
      </c>
      <c r="H144" s="28"/>
    </row>
    <row r="145" spans="2:8" x14ac:dyDescent="0.25">
      <c r="D145" s="28"/>
      <c r="E145" s="28">
        <v>3.8E-3</v>
      </c>
      <c r="F145" s="28">
        <v>3.8999999999999998E-3</v>
      </c>
      <c r="G145" s="28">
        <v>3.7000000000000002E-3</v>
      </c>
      <c r="H145" s="28"/>
    </row>
    <row r="146" spans="2:8" x14ac:dyDescent="0.25">
      <c r="D146" s="28"/>
      <c r="E146" s="28">
        <v>4.1000000000000003E-3</v>
      </c>
      <c r="F146" s="28">
        <v>4.1000000000000003E-3</v>
      </c>
      <c r="G146" s="28">
        <v>3.7000000000000002E-3</v>
      </c>
      <c r="H146" s="28"/>
    </row>
    <row r="147" spans="2:8" x14ac:dyDescent="0.25">
      <c r="D147" s="28"/>
      <c r="E147" s="28">
        <v>4.1999999999999997E-3</v>
      </c>
      <c r="F147" s="28">
        <v>4.4000000000000003E-3</v>
      </c>
      <c r="G147" s="28">
        <v>4.1000000000000003E-3</v>
      </c>
      <c r="H147" s="28"/>
    </row>
    <row r="149" spans="2:8" x14ac:dyDescent="0.25">
      <c r="C149" s="38" t="s">
        <v>35</v>
      </c>
      <c r="D149" s="38"/>
      <c r="E149" s="38"/>
    </row>
    <row r="150" spans="2:8" x14ac:dyDescent="0.25">
      <c r="B150" s="28">
        <v>43.333333333333336</v>
      </c>
      <c r="C150" s="39">
        <f>((0.0052-E140)/0.0052)*100</f>
        <v>73.076923076923066</v>
      </c>
      <c r="D150" s="39">
        <f t="shared" ref="D150:E157" si="10">((0.0052-F140)/0.0052)*100</f>
        <v>73.076923076923066</v>
      </c>
      <c r="E150" s="39">
        <f t="shared" si="10"/>
        <v>75</v>
      </c>
    </row>
    <row r="151" spans="2:8" x14ac:dyDescent="0.25">
      <c r="B151" s="28">
        <v>28.888888888888886</v>
      </c>
      <c r="C151" s="39">
        <f t="shared" ref="C151:C157" si="11">((0.0052-E141)/0.0052)*100</f>
        <v>63.461538461538467</v>
      </c>
      <c r="D151" s="39">
        <f t="shared" si="10"/>
        <v>63.461538461538467</v>
      </c>
      <c r="E151" s="39">
        <f t="shared" si="10"/>
        <v>61.538461538461533</v>
      </c>
    </row>
    <row r="152" spans="2:8" x14ac:dyDescent="0.25">
      <c r="B152" s="28">
        <v>19.25925925925926</v>
      </c>
      <c r="C152" s="39">
        <f t="shared" si="11"/>
        <v>53.846153846153847</v>
      </c>
      <c r="D152" s="39">
        <f t="shared" si="10"/>
        <v>51.92307692307692</v>
      </c>
      <c r="E152" s="39">
        <f t="shared" si="10"/>
        <v>53.846153846153847</v>
      </c>
    </row>
    <row r="153" spans="2:8" x14ac:dyDescent="0.25">
      <c r="B153" s="28">
        <v>12.839506172839505</v>
      </c>
      <c r="C153" s="39">
        <f t="shared" si="11"/>
        <v>44.230769230769234</v>
      </c>
      <c r="D153" s="39">
        <f t="shared" si="10"/>
        <v>44.230769230769234</v>
      </c>
      <c r="E153" s="39">
        <f t="shared" si="10"/>
        <v>38.46153846153846</v>
      </c>
    </row>
    <row r="154" spans="2:8" x14ac:dyDescent="0.25">
      <c r="B154" s="28">
        <v>8.5596707818930025</v>
      </c>
      <c r="C154" s="39"/>
      <c r="D154" s="39"/>
      <c r="E154" s="39"/>
    </row>
    <row r="155" spans="2:8" x14ac:dyDescent="0.25">
      <c r="B155" s="28">
        <v>5.706447187928668</v>
      </c>
      <c r="C155" s="39">
        <f t="shared" si="11"/>
        <v>26.923076923076923</v>
      </c>
      <c r="D155" s="39">
        <f t="shared" si="10"/>
        <v>25</v>
      </c>
      <c r="E155" s="39">
        <f t="shared" si="10"/>
        <v>28.84615384615384</v>
      </c>
    </row>
    <row r="156" spans="2:8" x14ac:dyDescent="0.25">
      <c r="B156" s="28">
        <v>3.8042981252857788</v>
      </c>
      <c r="C156" s="39">
        <f t="shared" si="11"/>
        <v>21.153846153846143</v>
      </c>
      <c r="D156" s="39">
        <f t="shared" si="10"/>
        <v>21.153846153846143</v>
      </c>
      <c r="E156" s="39">
        <f t="shared" si="10"/>
        <v>28.84615384615384</v>
      </c>
    </row>
    <row r="157" spans="2:8" x14ac:dyDescent="0.25">
      <c r="B157" s="28">
        <v>2.5361987501905192</v>
      </c>
      <c r="C157" s="39">
        <f t="shared" si="11"/>
        <v>19.230769230769234</v>
      </c>
      <c r="D157" s="39">
        <f t="shared" si="10"/>
        <v>15.384615384615374</v>
      </c>
      <c r="E157" s="39">
        <f t="shared" si="10"/>
        <v>21.153846153846143</v>
      </c>
    </row>
    <row r="161" spans="5:7" x14ac:dyDescent="0.25">
      <c r="E161" s="28" t="s">
        <v>36</v>
      </c>
      <c r="F161" s="28">
        <f>(50-14.749)/1.8164</f>
        <v>19.407068927548998</v>
      </c>
      <c r="G161" s="28"/>
    </row>
    <row r="162" spans="5:7" x14ac:dyDescent="0.25">
      <c r="E162" s="28"/>
      <c r="F162" s="28">
        <f>(50-16.847)/1.7493</f>
        <v>18.952152289487223</v>
      </c>
      <c r="G162" s="28"/>
    </row>
    <row r="163" spans="5:7" x14ac:dyDescent="0.25">
      <c r="E163" s="28"/>
      <c r="F163" s="28">
        <f>(50-20.478)/1.5038</f>
        <v>19.631599946801433</v>
      </c>
      <c r="G163" s="28"/>
    </row>
    <row r="164" spans="5:7" x14ac:dyDescent="0.25">
      <c r="E164" s="28"/>
      <c r="F164" s="29">
        <f>AVERAGE(F161:F163)</f>
        <v>19.330273721279216</v>
      </c>
      <c r="G164" s="37">
        <f>STDEV(F161:F163)</f>
        <v>0.34617251123819104</v>
      </c>
    </row>
    <row r="165" spans="5:7" x14ac:dyDescent="0.25">
      <c r="E165" s="28"/>
      <c r="F165" s="28"/>
      <c r="G165" s="28"/>
    </row>
  </sheetData>
  <mergeCells count="1">
    <mergeCell ref="C149:E1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opLeftCell="B1" workbookViewId="0">
      <selection activeCell="C2" sqref="C2:E2"/>
    </sheetView>
  </sheetViews>
  <sheetFormatPr baseColWidth="10" defaultRowHeight="15" x14ac:dyDescent="0.25"/>
  <sheetData>
    <row r="1" spans="1:10" ht="15.75" thickBot="1" x14ac:dyDescent="0.3"/>
    <row r="2" spans="1:10" ht="15.75" thickBot="1" x14ac:dyDescent="0.3">
      <c r="C2" s="33" t="s">
        <v>37</v>
      </c>
      <c r="D2" s="34">
        <v>15.410169754067239</v>
      </c>
      <c r="E2" s="35">
        <v>0.13073149794105529</v>
      </c>
    </row>
    <row r="5" spans="1:10" x14ac:dyDescent="0.25">
      <c r="A5" s="28" t="s">
        <v>31</v>
      </c>
      <c r="B5" s="28" t="s">
        <v>32</v>
      </c>
    </row>
    <row r="6" spans="1:10" x14ac:dyDescent="0.25">
      <c r="A6" s="28">
        <v>200</v>
      </c>
      <c r="B6" s="28">
        <v>17.333333329999999</v>
      </c>
      <c r="F6" s="28">
        <v>0</v>
      </c>
      <c r="G6" s="28">
        <v>4.4999999999999998E-2</v>
      </c>
      <c r="H6" s="28">
        <v>4.5999999999999999E-2</v>
      </c>
      <c r="I6" s="28">
        <v>4.5999999999999999E-2</v>
      </c>
      <c r="J6" s="29">
        <f>AVERAGE(G6:I6)</f>
        <v>4.5666666666666668E-2</v>
      </c>
    </row>
    <row r="7" spans="1:10" x14ac:dyDescent="0.25">
      <c r="A7" s="28">
        <v>133.33333329999999</v>
      </c>
      <c r="B7" s="28">
        <v>11.55555556</v>
      </c>
      <c r="F7" s="28">
        <v>5</v>
      </c>
      <c r="G7" s="28">
        <v>5.3999999999999999E-2</v>
      </c>
      <c r="H7" s="28">
        <v>5.2999999999999999E-2</v>
      </c>
      <c r="I7" s="28">
        <v>5.2999999999999999E-2</v>
      </c>
      <c r="J7" s="29">
        <f t="shared" ref="J7:J14" si="0">AVERAGE(G7:I7)</f>
        <v>5.3333333333333337E-2</v>
      </c>
    </row>
    <row r="8" spans="1:10" x14ac:dyDescent="0.25">
      <c r="A8" s="28">
        <v>88.888888890000004</v>
      </c>
      <c r="B8" s="28">
        <v>7.7037037039999996</v>
      </c>
      <c r="F8" s="28">
        <v>10</v>
      </c>
      <c r="G8" s="28">
        <v>5.8999999999999997E-2</v>
      </c>
      <c r="H8" s="28">
        <v>6.0999999999999999E-2</v>
      </c>
      <c r="I8" s="28">
        <v>6.0999999999999999E-2</v>
      </c>
      <c r="J8" s="29">
        <f t="shared" si="0"/>
        <v>6.0333333333333329E-2</v>
      </c>
    </row>
    <row r="9" spans="1:10" x14ac:dyDescent="0.25">
      <c r="A9" s="28">
        <v>59.25925926</v>
      </c>
      <c r="B9" s="28">
        <v>5.1358024689999997</v>
      </c>
      <c r="F9" s="28">
        <v>15</v>
      </c>
      <c r="G9" s="28">
        <v>6.9000000000000006E-2</v>
      </c>
      <c r="H9" s="28">
        <v>6.8000000000000005E-2</v>
      </c>
      <c r="I9" s="28">
        <v>6.9000000000000006E-2</v>
      </c>
      <c r="J9" s="29">
        <f t="shared" si="0"/>
        <v>6.8666666666666668E-2</v>
      </c>
    </row>
    <row r="10" spans="1:10" x14ac:dyDescent="0.25">
      <c r="A10" s="28">
        <v>39.506172839999998</v>
      </c>
      <c r="B10" s="28">
        <v>3.4238683129999998</v>
      </c>
      <c r="F10" s="28">
        <v>20</v>
      </c>
      <c r="G10" s="28">
        <v>7.8E-2</v>
      </c>
      <c r="H10" s="28">
        <v>7.9000000000000001E-2</v>
      </c>
      <c r="I10" s="28">
        <v>7.8E-2</v>
      </c>
      <c r="J10" s="29">
        <f t="shared" si="0"/>
        <v>7.8333333333333324E-2</v>
      </c>
    </row>
    <row r="11" spans="1:10" x14ac:dyDescent="0.25">
      <c r="A11" s="28">
        <v>26.337448559999999</v>
      </c>
      <c r="B11" s="28">
        <v>2.282578875</v>
      </c>
      <c r="F11" s="28">
        <v>25</v>
      </c>
      <c r="G11" s="28">
        <v>8.7999999999999995E-2</v>
      </c>
      <c r="H11" s="28">
        <v>0.09</v>
      </c>
      <c r="I11" s="28">
        <v>8.8999999999999996E-2</v>
      </c>
      <c r="J11" s="29">
        <f t="shared" si="0"/>
        <v>8.900000000000001E-2</v>
      </c>
    </row>
    <row r="12" spans="1:10" x14ac:dyDescent="0.25">
      <c r="A12" s="28">
        <v>17.558299040000001</v>
      </c>
      <c r="B12" s="28">
        <v>1.5217192500000001</v>
      </c>
      <c r="F12" s="28">
        <v>30</v>
      </c>
      <c r="G12" s="28">
        <v>0.10199999999999999</v>
      </c>
      <c r="H12" s="28">
        <v>0.104</v>
      </c>
      <c r="I12" s="28">
        <v>0.10299999999999999</v>
      </c>
      <c r="J12" s="29">
        <f t="shared" si="0"/>
        <v>0.10299999999999999</v>
      </c>
    </row>
    <row r="13" spans="1:10" x14ac:dyDescent="0.25">
      <c r="A13" s="28">
        <v>11.70553269</v>
      </c>
      <c r="B13" s="28">
        <v>1.0144795</v>
      </c>
      <c r="F13" s="28">
        <v>35</v>
      </c>
      <c r="G13" s="28">
        <v>0.123</v>
      </c>
      <c r="H13" s="28">
        <v>0.121</v>
      </c>
      <c r="I13" s="28">
        <v>0.121</v>
      </c>
      <c r="J13" s="29">
        <f t="shared" si="0"/>
        <v>0.12166666666666666</v>
      </c>
    </row>
    <row r="14" spans="1:10" x14ac:dyDescent="0.25">
      <c r="F14" s="28">
        <v>40</v>
      </c>
      <c r="G14" s="28">
        <v>0.14199999999999999</v>
      </c>
      <c r="H14" s="28">
        <v>0.14199999999999999</v>
      </c>
      <c r="I14" s="28">
        <v>0.14099999999999999</v>
      </c>
      <c r="J14" s="29">
        <f t="shared" si="0"/>
        <v>0.14166666666666664</v>
      </c>
    </row>
    <row r="23" spans="6:10" x14ac:dyDescent="0.25">
      <c r="F23" s="28">
        <v>0</v>
      </c>
      <c r="G23" s="28">
        <v>4.4999999999999998E-2</v>
      </c>
      <c r="H23" s="28">
        <v>4.4999999999999998E-2</v>
      </c>
      <c r="I23" s="28">
        <v>4.5999999999999999E-2</v>
      </c>
      <c r="J23" s="29">
        <f>AVERAGE(G23:I23)</f>
        <v>4.5333333333333337E-2</v>
      </c>
    </row>
    <row r="24" spans="6:10" x14ac:dyDescent="0.25">
      <c r="F24" s="28">
        <v>5</v>
      </c>
      <c r="G24" s="28">
        <v>0.05</v>
      </c>
      <c r="H24" s="28">
        <v>5.1999999999999998E-2</v>
      </c>
      <c r="I24" s="28">
        <v>5.1999999999999998E-2</v>
      </c>
      <c r="J24" s="29">
        <f t="shared" ref="J24:J31" si="1">AVERAGE(G24:I24)</f>
        <v>5.1333333333333335E-2</v>
      </c>
    </row>
    <row r="25" spans="6:10" x14ac:dyDescent="0.25">
      <c r="F25" s="28">
        <v>10</v>
      </c>
      <c r="G25" s="28">
        <v>5.8000000000000003E-2</v>
      </c>
      <c r="H25" s="28">
        <v>5.8999999999999997E-2</v>
      </c>
      <c r="I25" s="28">
        <v>5.8999999999999997E-2</v>
      </c>
      <c r="J25" s="29">
        <f t="shared" si="1"/>
        <v>5.8666666666666666E-2</v>
      </c>
    </row>
    <row r="26" spans="6:10" x14ac:dyDescent="0.25">
      <c r="F26" s="28">
        <v>15</v>
      </c>
      <c r="G26" s="28">
        <v>6.6000000000000003E-2</v>
      </c>
      <c r="H26" s="28">
        <v>7.0000000000000007E-2</v>
      </c>
      <c r="I26" s="28">
        <v>7.0000000000000007E-2</v>
      </c>
      <c r="J26" s="29">
        <f t="shared" si="1"/>
        <v>6.8666666666666668E-2</v>
      </c>
    </row>
    <row r="27" spans="6:10" x14ac:dyDescent="0.25">
      <c r="F27" s="28">
        <v>20</v>
      </c>
      <c r="G27" s="28">
        <v>9.0999999999999998E-2</v>
      </c>
      <c r="H27" s="28">
        <v>8.3000000000000004E-2</v>
      </c>
      <c r="I27" s="28">
        <v>8.2000000000000003E-2</v>
      </c>
      <c r="J27" s="29">
        <f t="shared" si="1"/>
        <v>8.533333333333333E-2</v>
      </c>
    </row>
    <row r="28" spans="6:10" x14ac:dyDescent="0.25">
      <c r="F28" s="28">
        <v>25</v>
      </c>
      <c r="G28" s="28">
        <v>0.104</v>
      </c>
      <c r="H28" s="28">
        <v>0.10100000000000001</v>
      </c>
      <c r="I28" s="28">
        <v>0.1</v>
      </c>
      <c r="J28" s="29">
        <f t="shared" si="1"/>
        <v>0.10166666666666668</v>
      </c>
    </row>
    <row r="29" spans="6:10" x14ac:dyDescent="0.25">
      <c r="F29" s="28">
        <v>30</v>
      </c>
      <c r="G29" s="28">
        <v>0.11799999999999999</v>
      </c>
      <c r="H29" s="28">
        <v>0.12</v>
      </c>
      <c r="I29" s="28">
        <v>0.123</v>
      </c>
      <c r="J29" s="29">
        <f t="shared" si="1"/>
        <v>0.12033333333333333</v>
      </c>
    </row>
    <row r="30" spans="6:10" x14ac:dyDescent="0.25">
      <c r="F30" s="28">
        <v>35</v>
      </c>
      <c r="G30" s="28">
        <v>0.14199999999999999</v>
      </c>
      <c r="H30" s="28">
        <v>0.14499999999999999</v>
      </c>
      <c r="I30" s="28">
        <v>0.14699999999999999</v>
      </c>
      <c r="J30" s="29">
        <f t="shared" si="1"/>
        <v>0.14466666666666664</v>
      </c>
    </row>
    <row r="31" spans="6:10" x14ac:dyDescent="0.25">
      <c r="F31" s="28">
        <v>40</v>
      </c>
      <c r="G31" s="28">
        <v>0.16700000000000001</v>
      </c>
      <c r="H31" s="28">
        <v>0.17199999999999999</v>
      </c>
      <c r="I31" s="28">
        <v>0.17199999999999999</v>
      </c>
      <c r="J31" s="29">
        <f t="shared" si="1"/>
        <v>0.17033333333333331</v>
      </c>
    </row>
    <row r="39" spans="6:10" x14ac:dyDescent="0.25">
      <c r="F39" s="28">
        <v>0</v>
      </c>
      <c r="G39" s="28">
        <v>4.2999999999999997E-2</v>
      </c>
      <c r="H39" s="28">
        <v>4.5999999999999999E-2</v>
      </c>
      <c r="I39" s="28">
        <v>4.4999999999999998E-2</v>
      </c>
      <c r="J39" s="29">
        <f>AVERAGE(G39:I39)</f>
        <v>4.4666666666666667E-2</v>
      </c>
    </row>
    <row r="40" spans="6:10" x14ac:dyDescent="0.25">
      <c r="F40" s="28">
        <v>5</v>
      </c>
      <c r="G40" s="28">
        <v>5.0999999999999997E-2</v>
      </c>
      <c r="H40" s="28">
        <v>5.2999999999999999E-2</v>
      </c>
      <c r="I40" s="28">
        <v>5.1999999999999998E-2</v>
      </c>
      <c r="J40" s="29">
        <f t="shared" ref="J40:J47" si="2">AVERAGE(G40:I40)</f>
        <v>5.1999999999999998E-2</v>
      </c>
    </row>
    <row r="41" spans="6:10" x14ac:dyDescent="0.25">
      <c r="F41" s="28">
        <v>10</v>
      </c>
      <c r="G41" s="28">
        <v>5.8000000000000003E-2</v>
      </c>
      <c r="H41" s="28">
        <v>6.3E-2</v>
      </c>
      <c r="I41" s="28">
        <v>6.3E-2</v>
      </c>
      <c r="J41" s="29">
        <f t="shared" si="2"/>
        <v>6.133333333333333E-2</v>
      </c>
    </row>
    <row r="42" spans="6:10" x14ac:dyDescent="0.25">
      <c r="F42" s="28">
        <v>15</v>
      </c>
      <c r="G42" s="28">
        <v>7.0000000000000007E-2</v>
      </c>
      <c r="H42" s="28">
        <v>7.5999999999999998E-2</v>
      </c>
      <c r="I42" s="28">
        <v>7.5999999999999998E-2</v>
      </c>
      <c r="J42" s="29">
        <f t="shared" si="2"/>
        <v>7.400000000000001E-2</v>
      </c>
    </row>
    <row r="43" spans="6:10" x14ac:dyDescent="0.25">
      <c r="F43" s="28">
        <v>20</v>
      </c>
      <c r="G43" s="28">
        <v>8.6999999999999994E-2</v>
      </c>
      <c r="H43" s="28">
        <v>9.5000000000000001E-2</v>
      </c>
      <c r="I43" s="28">
        <v>9.2999999999999999E-2</v>
      </c>
      <c r="J43" s="29">
        <f t="shared" si="2"/>
        <v>9.1666666666666674E-2</v>
      </c>
    </row>
    <row r="44" spans="6:10" x14ac:dyDescent="0.25">
      <c r="F44" s="28">
        <v>25</v>
      </c>
      <c r="G44" s="28">
        <v>0.107</v>
      </c>
      <c r="H44" s="28">
        <v>0.11600000000000001</v>
      </c>
      <c r="I44" s="28">
        <v>0.11700000000000001</v>
      </c>
      <c r="J44" s="29">
        <f t="shared" si="2"/>
        <v>0.11333333333333334</v>
      </c>
    </row>
    <row r="45" spans="6:10" x14ac:dyDescent="0.25">
      <c r="F45" s="28">
        <v>30</v>
      </c>
      <c r="G45" s="28">
        <v>0.13300000000000001</v>
      </c>
      <c r="H45" s="28">
        <v>0.14000000000000001</v>
      </c>
      <c r="I45" s="28">
        <v>0.14000000000000001</v>
      </c>
      <c r="J45" s="29">
        <f t="shared" si="2"/>
        <v>0.13766666666666669</v>
      </c>
    </row>
    <row r="46" spans="6:10" x14ac:dyDescent="0.25">
      <c r="F46" s="28">
        <v>35</v>
      </c>
      <c r="G46" s="28">
        <v>0.16</v>
      </c>
      <c r="H46" s="28">
        <v>0.16300000000000001</v>
      </c>
      <c r="I46" s="28">
        <v>0.16400000000000001</v>
      </c>
      <c r="J46" s="29">
        <f t="shared" si="2"/>
        <v>0.16233333333333333</v>
      </c>
    </row>
    <row r="47" spans="6:10" x14ac:dyDescent="0.25">
      <c r="F47" s="28">
        <v>40</v>
      </c>
      <c r="G47" s="28">
        <v>0.188</v>
      </c>
      <c r="H47" s="28">
        <v>0.187</v>
      </c>
      <c r="I47" s="28">
        <v>0.188</v>
      </c>
      <c r="J47" s="29">
        <f t="shared" si="2"/>
        <v>0.18766666666666665</v>
      </c>
    </row>
    <row r="57" spans="6:10" x14ac:dyDescent="0.25">
      <c r="F57" s="28">
        <v>0</v>
      </c>
      <c r="G57" s="28">
        <v>4.4999999999999998E-2</v>
      </c>
      <c r="H57" s="28">
        <v>4.5999999999999999E-2</v>
      </c>
      <c r="I57" s="28">
        <v>4.3999999999999997E-2</v>
      </c>
      <c r="J57" s="29">
        <f>AVERAGE(G57:I57)</f>
        <v>4.5000000000000005E-2</v>
      </c>
    </row>
    <row r="58" spans="6:10" x14ac:dyDescent="0.25">
      <c r="F58" s="28">
        <v>5</v>
      </c>
      <c r="G58" s="28">
        <v>5.1999999999999998E-2</v>
      </c>
      <c r="H58" s="28">
        <v>5.2999999999999999E-2</v>
      </c>
      <c r="I58" s="28">
        <v>5.2999999999999999E-2</v>
      </c>
      <c r="J58" s="29">
        <f t="shared" ref="J58:J65" si="3">AVERAGE(G58:I58)</f>
        <v>5.2666666666666667E-2</v>
      </c>
    </row>
    <row r="59" spans="6:10" x14ac:dyDescent="0.25">
      <c r="F59" s="28">
        <v>10</v>
      </c>
      <c r="G59" s="28">
        <v>0.06</v>
      </c>
      <c r="H59" s="28">
        <v>6.3E-2</v>
      </c>
      <c r="I59" s="28">
        <v>6.3E-2</v>
      </c>
      <c r="J59" s="29">
        <f t="shared" si="3"/>
        <v>6.2E-2</v>
      </c>
    </row>
    <row r="60" spans="6:10" x14ac:dyDescent="0.25">
      <c r="F60" s="28">
        <v>15</v>
      </c>
      <c r="G60" s="28">
        <v>7.8E-2</v>
      </c>
      <c r="H60" s="28">
        <v>8.2000000000000003E-2</v>
      </c>
      <c r="I60" s="28">
        <v>8.5000000000000006E-2</v>
      </c>
      <c r="J60" s="29">
        <f t="shared" si="3"/>
        <v>8.1666666666666665E-2</v>
      </c>
    </row>
    <row r="61" spans="6:10" x14ac:dyDescent="0.25">
      <c r="F61" s="28">
        <v>20</v>
      </c>
      <c r="G61" s="28">
        <v>0.10299999999999999</v>
      </c>
      <c r="H61" s="28">
        <v>0.10199999999999999</v>
      </c>
      <c r="I61" s="28">
        <v>0.108</v>
      </c>
      <c r="J61" s="29">
        <f t="shared" si="3"/>
        <v>0.10433333333333333</v>
      </c>
    </row>
    <row r="62" spans="6:10" x14ac:dyDescent="0.25">
      <c r="F62" s="28">
        <v>25</v>
      </c>
      <c r="G62" s="28">
        <v>0.13</v>
      </c>
      <c r="H62" s="28">
        <v>0.122</v>
      </c>
      <c r="I62" s="28">
        <v>0.13200000000000001</v>
      </c>
      <c r="J62" s="29">
        <f t="shared" si="3"/>
        <v>0.128</v>
      </c>
    </row>
    <row r="63" spans="6:10" x14ac:dyDescent="0.25">
      <c r="F63" s="28">
        <v>30</v>
      </c>
      <c r="G63" s="28">
        <v>0.157</v>
      </c>
      <c r="H63" s="28">
        <v>0.14599999999999999</v>
      </c>
      <c r="I63" s="28">
        <v>0.158</v>
      </c>
      <c r="J63" s="29">
        <f t="shared" si="3"/>
        <v>0.15366666666666665</v>
      </c>
    </row>
    <row r="64" spans="6:10" x14ac:dyDescent="0.25">
      <c r="F64" s="28">
        <v>35</v>
      </c>
      <c r="G64" s="28">
        <v>0.184</v>
      </c>
      <c r="H64" s="28">
        <v>0.17100000000000001</v>
      </c>
      <c r="I64" s="28"/>
      <c r="J64" s="29">
        <f t="shared" si="3"/>
        <v>0.17749999999999999</v>
      </c>
    </row>
    <row r="65" spans="6:10" x14ac:dyDescent="0.25">
      <c r="F65" s="28">
        <v>40</v>
      </c>
      <c r="G65" s="28">
        <v>0.20699999999999999</v>
      </c>
      <c r="H65" s="28">
        <v>0.19400000000000001</v>
      </c>
      <c r="I65" s="28"/>
      <c r="J65" s="29">
        <f t="shared" si="3"/>
        <v>0.20050000000000001</v>
      </c>
    </row>
    <row r="74" spans="6:10" x14ac:dyDescent="0.25">
      <c r="F74" s="28">
        <v>0</v>
      </c>
      <c r="G74" s="28"/>
      <c r="H74" s="28"/>
      <c r="I74" s="28">
        <v>4.7E-2</v>
      </c>
      <c r="J74" s="29">
        <f>AVERAGE(G74:I74)</f>
        <v>4.7E-2</v>
      </c>
    </row>
    <row r="75" spans="6:10" x14ac:dyDescent="0.25">
      <c r="F75" s="28">
        <v>5</v>
      </c>
      <c r="G75" s="28">
        <v>0.06</v>
      </c>
      <c r="H75" s="28">
        <v>6.0999999999999999E-2</v>
      </c>
      <c r="I75" s="28">
        <v>6.0999999999999999E-2</v>
      </c>
      <c r="J75" s="29">
        <f t="shared" ref="J75:J82" si="4">AVERAGE(G75:I75)</f>
        <v>6.0666666666666667E-2</v>
      </c>
    </row>
    <row r="76" spans="6:10" x14ac:dyDescent="0.25">
      <c r="F76" s="28">
        <v>10</v>
      </c>
      <c r="G76" s="28">
        <v>6.9000000000000006E-2</v>
      </c>
      <c r="H76" s="28">
        <v>7.4999999999999997E-2</v>
      </c>
      <c r="I76" s="28">
        <v>7.5999999999999998E-2</v>
      </c>
      <c r="J76" s="29">
        <f t="shared" si="4"/>
        <v>7.3333333333333348E-2</v>
      </c>
    </row>
    <row r="77" spans="6:10" x14ac:dyDescent="0.25">
      <c r="F77" s="28">
        <v>15</v>
      </c>
      <c r="G77" s="28">
        <v>9.0999999999999998E-2</v>
      </c>
      <c r="H77" s="28">
        <v>9.1999999999999998E-2</v>
      </c>
      <c r="I77" s="28">
        <v>9.4E-2</v>
      </c>
      <c r="J77" s="29">
        <f t="shared" si="4"/>
        <v>9.2333333333333337E-2</v>
      </c>
    </row>
    <row r="78" spans="6:10" x14ac:dyDescent="0.25">
      <c r="F78" s="28">
        <v>20</v>
      </c>
      <c r="G78" s="28">
        <v>0.111</v>
      </c>
      <c r="H78" s="28">
        <v>0.109</v>
      </c>
      <c r="I78" s="28">
        <v>0.11600000000000001</v>
      </c>
      <c r="J78" s="29">
        <f t="shared" si="4"/>
        <v>0.112</v>
      </c>
    </row>
    <row r="79" spans="6:10" x14ac:dyDescent="0.25">
      <c r="F79" s="28">
        <v>25</v>
      </c>
      <c r="G79" s="28">
        <v>0.13900000000000001</v>
      </c>
      <c r="H79" s="28">
        <v>0.13200000000000001</v>
      </c>
      <c r="I79" s="28">
        <v>0.13300000000000001</v>
      </c>
      <c r="J79" s="29">
        <f t="shared" si="4"/>
        <v>0.13466666666666668</v>
      </c>
    </row>
    <row r="80" spans="6:10" x14ac:dyDescent="0.25">
      <c r="F80" s="28">
        <v>30</v>
      </c>
      <c r="G80" s="28">
        <v>0.16700000000000001</v>
      </c>
      <c r="H80" s="28">
        <v>0.151</v>
      </c>
      <c r="I80" s="28">
        <v>0.161</v>
      </c>
      <c r="J80" s="29">
        <f t="shared" si="4"/>
        <v>0.15966666666666665</v>
      </c>
    </row>
    <row r="81" spans="6:10" x14ac:dyDescent="0.25">
      <c r="F81" s="28">
        <v>35</v>
      </c>
      <c r="G81" s="28">
        <v>0.188</v>
      </c>
      <c r="H81" s="28">
        <v>0.17100000000000001</v>
      </c>
      <c r="I81" s="28">
        <v>0.184</v>
      </c>
      <c r="J81" s="29">
        <f t="shared" si="4"/>
        <v>0.18099999999999997</v>
      </c>
    </row>
    <row r="82" spans="6:10" x14ac:dyDescent="0.25">
      <c r="F82" s="28">
        <v>40</v>
      </c>
      <c r="G82" s="28">
        <v>0.20799999999999999</v>
      </c>
      <c r="H82" s="28">
        <v>0.19900000000000001</v>
      </c>
      <c r="I82" s="28">
        <v>0.20799999999999999</v>
      </c>
      <c r="J82" s="29">
        <f t="shared" si="4"/>
        <v>0.20499999999999999</v>
      </c>
    </row>
    <row r="92" spans="6:10" x14ac:dyDescent="0.25">
      <c r="F92" s="28">
        <v>0</v>
      </c>
      <c r="G92" s="28">
        <v>4.4999999999999998E-2</v>
      </c>
      <c r="H92" s="28">
        <v>4.2999999999999997E-2</v>
      </c>
      <c r="I92" s="28">
        <v>4.2000000000000003E-2</v>
      </c>
      <c r="J92" s="29">
        <f>AVERAGE(G92:I92)</f>
        <v>4.3333333333333335E-2</v>
      </c>
    </row>
    <row r="93" spans="6:10" x14ac:dyDescent="0.25">
      <c r="F93" s="28">
        <v>5</v>
      </c>
      <c r="G93" s="28">
        <v>5.8000000000000003E-2</v>
      </c>
      <c r="H93" s="28">
        <v>5.7000000000000002E-2</v>
      </c>
      <c r="I93" s="28">
        <v>5.6000000000000001E-2</v>
      </c>
      <c r="J93" s="29">
        <f t="shared" ref="J93:J100" si="5">AVERAGE(G93:I93)</f>
        <v>5.7000000000000002E-2</v>
      </c>
    </row>
    <row r="94" spans="6:10" x14ac:dyDescent="0.25">
      <c r="F94" s="28">
        <v>10</v>
      </c>
      <c r="G94" s="28">
        <v>7.2999999999999995E-2</v>
      </c>
      <c r="H94" s="28">
        <v>7.0999999999999994E-2</v>
      </c>
      <c r="I94" s="28">
        <v>7.1999999999999995E-2</v>
      </c>
      <c r="J94" s="29">
        <f t="shared" si="5"/>
        <v>7.1999999999999995E-2</v>
      </c>
    </row>
    <row r="95" spans="6:10" x14ac:dyDescent="0.25">
      <c r="F95" s="28">
        <v>15</v>
      </c>
      <c r="G95" s="28">
        <v>9.5000000000000001E-2</v>
      </c>
      <c r="H95" s="28">
        <v>0.09</v>
      </c>
      <c r="I95" s="28">
        <v>9.4E-2</v>
      </c>
      <c r="J95" s="29">
        <f t="shared" si="5"/>
        <v>9.3000000000000013E-2</v>
      </c>
    </row>
    <row r="96" spans="6:10" x14ac:dyDescent="0.25">
      <c r="F96" s="28">
        <v>20</v>
      </c>
      <c r="G96" s="28">
        <v>0.122</v>
      </c>
      <c r="H96" s="28">
        <v>0.11799999999999999</v>
      </c>
      <c r="I96" s="28">
        <v>0.11600000000000001</v>
      </c>
      <c r="J96" s="29">
        <f t="shared" si="5"/>
        <v>0.11866666666666666</v>
      </c>
    </row>
    <row r="97" spans="6:10" x14ac:dyDescent="0.25">
      <c r="F97" s="28">
        <v>25</v>
      </c>
      <c r="G97" s="28">
        <v>0.14799999999999999</v>
      </c>
      <c r="H97" s="28">
        <v>0.14099999999999999</v>
      </c>
      <c r="I97" s="28">
        <v>0.14199999999999999</v>
      </c>
      <c r="J97" s="29">
        <f t="shared" si="5"/>
        <v>0.14366666666666664</v>
      </c>
    </row>
    <row r="98" spans="6:10" x14ac:dyDescent="0.25">
      <c r="F98" s="28">
        <v>30</v>
      </c>
      <c r="G98" s="28">
        <v>0.17499999999999999</v>
      </c>
      <c r="H98" s="28">
        <v>0.16800000000000001</v>
      </c>
      <c r="I98" s="28">
        <v>0.16400000000000001</v>
      </c>
      <c r="J98" s="29">
        <f t="shared" si="5"/>
        <v>0.16900000000000001</v>
      </c>
    </row>
    <row r="99" spans="6:10" x14ac:dyDescent="0.25">
      <c r="F99" s="28">
        <v>35</v>
      </c>
      <c r="G99" s="28">
        <v>0.19800000000000001</v>
      </c>
      <c r="H99" s="28">
        <v>0.192</v>
      </c>
      <c r="I99" s="28">
        <v>0.19</v>
      </c>
      <c r="J99" s="29">
        <f t="shared" si="5"/>
        <v>0.19333333333333336</v>
      </c>
    </row>
    <row r="100" spans="6:10" x14ac:dyDescent="0.25">
      <c r="F100" s="28">
        <v>40</v>
      </c>
      <c r="G100" s="28">
        <v>0.221</v>
      </c>
      <c r="H100" s="28">
        <v>0.21199999999999999</v>
      </c>
      <c r="I100" s="28">
        <v>0.21099999999999999</v>
      </c>
      <c r="J100" s="29">
        <f t="shared" si="5"/>
        <v>0.21466666666666667</v>
      </c>
    </row>
    <row r="109" spans="6:10" x14ac:dyDescent="0.25">
      <c r="F109" s="28">
        <v>0</v>
      </c>
      <c r="G109" s="28">
        <v>4.3999999999999997E-2</v>
      </c>
      <c r="H109" s="28">
        <v>4.8000000000000001E-2</v>
      </c>
      <c r="I109" s="28">
        <v>4.7E-2</v>
      </c>
      <c r="J109" s="29">
        <f>AVERAGE(G109:I109)</f>
        <v>4.6333333333333337E-2</v>
      </c>
    </row>
    <row r="110" spans="6:10" x14ac:dyDescent="0.25">
      <c r="F110" s="28">
        <v>5</v>
      </c>
      <c r="G110" s="28">
        <v>6.5000000000000002E-2</v>
      </c>
      <c r="H110" s="28">
        <v>6.4000000000000001E-2</v>
      </c>
      <c r="I110" s="28">
        <v>6.5000000000000002E-2</v>
      </c>
      <c r="J110" s="29">
        <f t="shared" ref="J110:J117" si="6">AVERAGE(G110:I110)</f>
        <v>6.4666666666666664E-2</v>
      </c>
    </row>
    <row r="111" spans="6:10" x14ac:dyDescent="0.25">
      <c r="F111" s="28">
        <v>10</v>
      </c>
      <c r="G111" s="28">
        <v>8.5000000000000006E-2</v>
      </c>
      <c r="H111" s="28">
        <v>8.3000000000000004E-2</v>
      </c>
      <c r="I111" s="28">
        <v>8.1000000000000003E-2</v>
      </c>
      <c r="J111" s="29">
        <f t="shared" si="6"/>
        <v>8.3000000000000004E-2</v>
      </c>
    </row>
    <row r="112" spans="6:10" x14ac:dyDescent="0.25">
      <c r="F112" s="28">
        <v>15</v>
      </c>
      <c r="G112" s="28">
        <v>0.107</v>
      </c>
      <c r="H112" s="28">
        <v>0.106</v>
      </c>
      <c r="I112" s="28">
        <v>0.105</v>
      </c>
      <c r="J112" s="29">
        <f t="shared" si="6"/>
        <v>0.106</v>
      </c>
    </row>
    <row r="113" spans="6:10" x14ac:dyDescent="0.25">
      <c r="F113" s="28">
        <v>20</v>
      </c>
      <c r="G113" s="28">
        <v>0.127</v>
      </c>
      <c r="H113" s="28">
        <v>0.126</v>
      </c>
      <c r="I113" s="28">
        <v>0.126</v>
      </c>
      <c r="J113" s="29">
        <f t="shared" si="6"/>
        <v>0.12633333333333333</v>
      </c>
    </row>
    <row r="114" spans="6:10" x14ac:dyDescent="0.25">
      <c r="F114" s="28">
        <v>25</v>
      </c>
      <c r="G114" s="28">
        <v>0.14699999999999999</v>
      </c>
      <c r="H114" s="28">
        <v>0.14899999999999999</v>
      </c>
      <c r="I114" s="28">
        <v>0.152</v>
      </c>
      <c r="J114" s="29">
        <f t="shared" si="6"/>
        <v>0.14933333333333332</v>
      </c>
    </row>
    <row r="115" spans="6:10" x14ac:dyDescent="0.25">
      <c r="F115" s="28">
        <v>30</v>
      </c>
      <c r="G115" s="28">
        <v>0.16800000000000001</v>
      </c>
      <c r="H115" s="28">
        <v>0.17100000000000001</v>
      </c>
      <c r="I115" s="28">
        <v>0.17699999999999999</v>
      </c>
      <c r="J115" s="29">
        <f t="shared" si="6"/>
        <v>0.17200000000000001</v>
      </c>
    </row>
    <row r="116" spans="6:10" x14ac:dyDescent="0.25">
      <c r="F116" s="28">
        <v>35</v>
      </c>
      <c r="G116" s="28">
        <v>0.191</v>
      </c>
      <c r="H116" s="28">
        <v>0.19500000000000001</v>
      </c>
      <c r="I116" s="28">
        <v>0.20100000000000001</v>
      </c>
      <c r="J116" s="29">
        <f t="shared" si="6"/>
        <v>0.19566666666666666</v>
      </c>
    </row>
    <row r="117" spans="6:10" x14ac:dyDescent="0.25">
      <c r="F117" s="28">
        <v>40</v>
      </c>
      <c r="G117" s="28">
        <v>0.21</v>
      </c>
      <c r="H117" s="28">
        <v>0.215</v>
      </c>
      <c r="I117" s="28">
        <v>0.22</v>
      </c>
      <c r="J117" s="29">
        <f t="shared" si="6"/>
        <v>0.215</v>
      </c>
    </row>
    <row r="126" spans="6:10" x14ac:dyDescent="0.25">
      <c r="F126" s="28">
        <v>0</v>
      </c>
      <c r="G126" s="28">
        <v>4.9000000000000002E-2</v>
      </c>
      <c r="H126" s="28">
        <v>4.7E-2</v>
      </c>
      <c r="I126" s="28">
        <v>4.2999999999999997E-2</v>
      </c>
      <c r="J126" s="29">
        <f>AVERAGE(G126:I126)</f>
        <v>4.6333333333333337E-2</v>
      </c>
    </row>
    <row r="127" spans="6:10" x14ac:dyDescent="0.25">
      <c r="F127" s="28">
        <v>5</v>
      </c>
      <c r="G127" s="28">
        <v>7.2999999999999995E-2</v>
      </c>
      <c r="H127" s="28">
        <v>6.4000000000000001E-2</v>
      </c>
      <c r="I127" s="28">
        <v>5.8999999999999997E-2</v>
      </c>
      <c r="J127" s="29">
        <f t="shared" ref="J127:J134" si="7">AVERAGE(G127:I127)</f>
        <v>6.533333333333334E-2</v>
      </c>
    </row>
    <row r="128" spans="6:10" x14ac:dyDescent="0.25">
      <c r="F128" s="28">
        <v>10</v>
      </c>
      <c r="G128" s="28">
        <v>8.4000000000000005E-2</v>
      </c>
      <c r="H128" s="28">
        <v>8.5000000000000006E-2</v>
      </c>
      <c r="I128" s="28">
        <v>7.9000000000000001E-2</v>
      </c>
      <c r="J128" s="29">
        <f>AVERAGE(G128:I128)</f>
        <v>8.2666666666666666E-2</v>
      </c>
    </row>
    <row r="129" spans="2:10" x14ac:dyDescent="0.25">
      <c r="F129" s="28">
        <v>15</v>
      </c>
      <c r="G129" s="28">
        <v>0.105</v>
      </c>
      <c r="H129" s="28">
        <v>0.108</v>
      </c>
      <c r="I129" s="28">
        <v>0.104</v>
      </c>
      <c r="J129" s="29">
        <f t="shared" si="7"/>
        <v>0.10566666666666667</v>
      </c>
    </row>
    <row r="130" spans="2:10" x14ac:dyDescent="0.25">
      <c r="F130" s="28">
        <v>20</v>
      </c>
      <c r="G130" s="28">
        <v>0.128</v>
      </c>
      <c r="H130" s="28">
        <v>0.13100000000000001</v>
      </c>
      <c r="I130" s="28">
        <v>0.129</v>
      </c>
      <c r="J130" s="29">
        <f t="shared" si="7"/>
        <v>0.12933333333333333</v>
      </c>
    </row>
    <row r="131" spans="2:10" x14ac:dyDescent="0.25">
      <c r="F131" s="28">
        <v>25</v>
      </c>
      <c r="G131" s="28">
        <v>0.153</v>
      </c>
      <c r="H131" s="28">
        <v>0.155</v>
      </c>
      <c r="I131" s="28">
        <v>0.154</v>
      </c>
      <c r="J131" s="29">
        <f t="shared" si="7"/>
        <v>0.154</v>
      </c>
    </row>
    <row r="132" spans="2:10" x14ac:dyDescent="0.25">
      <c r="F132" s="28">
        <v>30</v>
      </c>
      <c r="G132" s="28">
        <v>0.17299999999999999</v>
      </c>
      <c r="H132" s="28">
        <v>0.17599999999999999</v>
      </c>
      <c r="I132" s="28">
        <v>0.18</v>
      </c>
      <c r="J132" s="29">
        <f t="shared" si="7"/>
        <v>0.17633333333333331</v>
      </c>
    </row>
    <row r="133" spans="2:10" x14ac:dyDescent="0.25">
      <c r="F133" s="28">
        <v>35</v>
      </c>
      <c r="G133" s="28">
        <v>0.19400000000000001</v>
      </c>
      <c r="H133" s="28">
        <v>0.19700000000000001</v>
      </c>
      <c r="I133" s="28">
        <v>0.20200000000000001</v>
      </c>
      <c r="J133" s="29">
        <f t="shared" si="7"/>
        <v>0.19766666666666666</v>
      </c>
    </row>
    <row r="134" spans="2:10" x14ac:dyDescent="0.25">
      <c r="F134" s="28">
        <v>40</v>
      </c>
      <c r="G134" s="28">
        <v>0.21199999999999999</v>
      </c>
      <c r="H134" s="28">
        <v>0.217</v>
      </c>
      <c r="I134" s="28">
        <v>0.223</v>
      </c>
      <c r="J134" s="29">
        <f t="shared" si="7"/>
        <v>0.21733333333333335</v>
      </c>
    </row>
    <row r="136" spans="2:10" x14ac:dyDescent="0.25">
      <c r="B136" s="28"/>
      <c r="C136" s="28"/>
      <c r="D136" s="28"/>
      <c r="E136" s="28"/>
      <c r="F136" s="28"/>
      <c r="G136" s="28"/>
      <c r="H136" s="28"/>
      <c r="I136" s="28"/>
    </row>
    <row r="137" spans="2:10" x14ac:dyDescent="0.25">
      <c r="B137" s="28"/>
      <c r="C137" s="28">
        <v>2.3E-3</v>
      </c>
      <c r="D137" s="28">
        <v>2.3E-3</v>
      </c>
      <c r="E137" s="28">
        <v>2.3E-3</v>
      </c>
      <c r="F137" s="28"/>
      <c r="G137" s="28"/>
      <c r="H137" s="28"/>
      <c r="I137" s="28"/>
    </row>
    <row r="138" spans="2:10" x14ac:dyDescent="0.25">
      <c r="B138" s="28"/>
      <c r="C138" s="28">
        <v>3.0999999999999999E-3</v>
      </c>
      <c r="D138" s="28">
        <v>3.0999999999999999E-3</v>
      </c>
      <c r="E138" s="28">
        <v>3.2000000000000002E-3</v>
      </c>
      <c r="F138" s="28"/>
      <c r="G138" s="28"/>
      <c r="H138" s="28"/>
      <c r="I138" s="28"/>
    </row>
    <row r="139" spans="2:10" x14ac:dyDescent="0.25">
      <c r="B139" s="28"/>
      <c r="C139" s="28">
        <v>3.5999999999999999E-3</v>
      </c>
      <c r="D139" s="28">
        <v>3.5999999999999999E-3</v>
      </c>
      <c r="E139" s="28">
        <v>3.7000000000000002E-3</v>
      </c>
      <c r="F139" s="28"/>
      <c r="G139" s="28"/>
      <c r="H139" s="28"/>
      <c r="I139" s="28"/>
    </row>
    <row r="140" spans="2:10" x14ac:dyDescent="0.25">
      <c r="B140" s="28"/>
      <c r="C140" s="28">
        <v>3.8E-3</v>
      </c>
      <c r="D140" s="28">
        <v>3.8E-3</v>
      </c>
      <c r="E140" s="28">
        <v>3.8999999999999998E-3</v>
      </c>
      <c r="F140" s="28"/>
      <c r="G140" s="28"/>
      <c r="H140" s="28"/>
      <c r="I140" s="28"/>
    </row>
    <row r="141" spans="2:10" x14ac:dyDescent="0.25">
      <c r="B141" s="28"/>
      <c r="C141" s="28">
        <v>3.8999999999999998E-3</v>
      </c>
      <c r="D141" s="28">
        <v>3.8999999999999998E-3</v>
      </c>
      <c r="E141" s="28">
        <v>4.1000000000000003E-3</v>
      </c>
      <c r="F141" s="28"/>
      <c r="G141" s="28"/>
      <c r="H141" s="28"/>
      <c r="I141" s="28"/>
    </row>
    <row r="142" spans="2:10" x14ac:dyDescent="0.25">
      <c r="B142" s="28"/>
      <c r="C142" s="28">
        <v>4.4000000000000003E-3</v>
      </c>
      <c r="D142" s="28">
        <v>4.4000000000000003E-3</v>
      </c>
      <c r="E142" s="28">
        <v>4.4000000000000003E-3</v>
      </c>
      <c r="F142" s="28"/>
      <c r="G142" s="28"/>
      <c r="H142" s="28"/>
      <c r="I142" s="28"/>
    </row>
    <row r="143" spans="2:10" x14ac:dyDescent="0.25">
      <c r="B143" s="28"/>
      <c r="C143" s="28">
        <v>4.3E-3</v>
      </c>
      <c r="D143" s="28">
        <v>4.3E-3</v>
      </c>
      <c r="E143" s="28">
        <v>4.4999999999999997E-3</v>
      </c>
      <c r="F143" s="28"/>
      <c r="G143" s="28"/>
      <c r="H143" s="28"/>
      <c r="I143" s="28"/>
    </row>
    <row r="144" spans="2:10" x14ac:dyDescent="0.25">
      <c r="B144" s="28"/>
      <c r="C144" s="28">
        <v>4.4000000000000003E-3</v>
      </c>
      <c r="D144" s="28">
        <v>4.4000000000000003E-3</v>
      </c>
      <c r="E144" s="28">
        <v>4.7000000000000002E-3</v>
      </c>
      <c r="F144" s="28"/>
      <c r="G144" s="28"/>
      <c r="H144" s="28"/>
      <c r="I144" s="28"/>
    </row>
    <row r="145" spans="2:9" x14ac:dyDescent="0.25">
      <c r="B145" s="28"/>
      <c r="C145" s="28"/>
      <c r="D145" s="28"/>
      <c r="E145" s="28"/>
      <c r="F145" s="28"/>
      <c r="G145" s="28"/>
      <c r="H145" s="28"/>
      <c r="I145" s="28"/>
    </row>
    <row r="146" spans="2:9" x14ac:dyDescent="0.25">
      <c r="B146" s="28" t="s">
        <v>34</v>
      </c>
      <c r="C146" s="36" t="s">
        <v>35</v>
      </c>
      <c r="D146" s="36"/>
      <c r="E146" s="36"/>
      <c r="F146" s="28"/>
      <c r="G146" s="28"/>
      <c r="H146" s="28"/>
      <c r="I146" s="28"/>
    </row>
    <row r="147" spans="2:9" x14ac:dyDescent="0.25">
      <c r="B147" s="28">
        <v>17.333333329999999</v>
      </c>
      <c r="C147" s="28">
        <f>((0.0052-C137)/0.0052)*100</f>
        <v>55.769230769230774</v>
      </c>
      <c r="D147" s="28">
        <f t="shared" ref="D147:E147" si="8">((0.0052-D137)/0.0052)*100</f>
        <v>55.769230769230774</v>
      </c>
      <c r="E147" s="28">
        <f t="shared" si="8"/>
        <v>55.769230769230774</v>
      </c>
      <c r="F147" s="28"/>
      <c r="G147" s="28"/>
      <c r="H147" s="28"/>
      <c r="I147" s="28"/>
    </row>
    <row r="148" spans="2:9" x14ac:dyDescent="0.25">
      <c r="B148" s="28">
        <v>11.55555556</v>
      </c>
      <c r="C148" s="28">
        <f t="shared" ref="C148:C154" si="9">((0.0052-C138)/0.0052)*100</f>
        <v>40.384615384615387</v>
      </c>
      <c r="D148" s="28">
        <f t="shared" ref="D148:E148" si="10">((0.0052-D138)/0.0052)*100</f>
        <v>40.384615384615387</v>
      </c>
      <c r="E148" s="28">
        <f t="shared" si="10"/>
        <v>38.46153846153846</v>
      </c>
      <c r="F148" s="28"/>
      <c r="G148" s="28"/>
      <c r="H148" s="28"/>
      <c r="I148" s="28"/>
    </row>
    <row r="149" spans="2:9" x14ac:dyDescent="0.25">
      <c r="B149" s="28">
        <v>7.7037037039999996</v>
      </c>
      <c r="C149" s="28">
        <f t="shared" si="9"/>
        <v>30.769230769230766</v>
      </c>
      <c r="D149" s="28">
        <f t="shared" ref="D149:E149" si="11">((0.0052-D139)/0.0052)*100</f>
        <v>30.769230769230766</v>
      </c>
      <c r="E149" s="28">
        <f t="shared" si="11"/>
        <v>28.84615384615384</v>
      </c>
      <c r="F149" s="28"/>
      <c r="G149" s="28"/>
      <c r="H149" s="28"/>
      <c r="I149" s="28"/>
    </row>
    <row r="150" spans="2:9" x14ac:dyDescent="0.25">
      <c r="B150" s="28">
        <v>5.1358024689999997</v>
      </c>
      <c r="C150" s="28">
        <f t="shared" si="9"/>
        <v>26.923076923076923</v>
      </c>
      <c r="D150" s="28">
        <f t="shared" ref="D150:E150" si="12">((0.0052-D140)/0.0052)*100</f>
        <v>26.923076923076923</v>
      </c>
      <c r="E150" s="28">
        <f t="shared" si="12"/>
        <v>25</v>
      </c>
      <c r="F150" s="28"/>
      <c r="G150" s="28"/>
      <c r="H150" s="28"/>
      <c r="I150" s="28"/>
    </row>
    <row r="151" spans="2:9" x14ac:dyDescent="0.25">
      <c r="B151" s="28">
        <v>3.4238683129999998</v>
      </c>
      <c r="C151" s="28">
        <f t="shared" si="9"/>
        <v>25</v>
      </c>
      <c r="D151" s="28">
        <f>((0.0052-D141)/0.0052)*100</f>
        <v>25</v>
      </c>
      <c r="E151" s="28">
        <f t="shared" ref="D151:E151" si="13">((0.0052-E141)/0.0052)*100</f>
        <v>21.153846153846143</v>
      </c>
      <c r="F151" s="28"/>
      <c r="G151" s="28"/>
      <c r="H151" s="28"/>
      <c r="I151" s="28"/>
    </row>
    <row r="152" spans="2:9" x14ac:dyDescent="0.25">
      <c r="B152" s="28">
        <v>2.282578875</v>
      </c>
      <c r="C152" s="28">
        <f t="shared" si="9"/>
        <v>15.384615384615374</v>
      </c>
      <c r="D152" s="28">
        <f t="shared" ref="D152:E152" si="14">((0.0052-D142)/0.0052)*100</f>
        <v>15.384615384615374</v>
      </c>
      <c r="E152" s="28">
        <f t="shared" si="14"/>
        <v>15.384615384615374</v>
      </c>
      <c r="F152" s="28"/>
      <c r="G152" s="28"/>
      <c r="H152" s="28"/>
      <c r="I152" s="28"/>
    </row>
    <row r="153" spans="2:9" x14ac:dyDescent="0.25">
      <c r="B153" s="28">
        <v>1.5217192500000001</v>
      </c>
      <c r="C153" s="28">
        <f t="shared" si="9"/>
        <v>17.307692307692303</v>
      </c>
      <c r="D153" s="28">
        <f t="shared" ref="D153:E153" si="15">((0.0052-D143)/0.0052)*100</f>
        <v>17.307692307692303</v>
      </c>
      <c r="E153" s="28">
        <f t="shared" si="15"/>
        <v>13.461538461538463</v>
      </c>
      <c r="F153" s="28"/>
      <c r="G153" s="28"/>
      <c r="H153" s="28"/>
      <c r="I153" s="28"/>
    </row>
    <row r="154" spans="2:9" x14ac:dyDescent="0.25">
      <c r="B154" s="28">
        <v>1.0144795</v>
      </c>
      <c r="C154" s="28">
        <f t="shared" si="9"/>
        <v>15.384615384615374</v>
      </c>
      <c r="D154" s="28">
        <f t="shared" ref="D154:E154" si="16">((0.0052-D144)/0.0052)*100</f>
        <v>15.384615384615374</v>
      </c>
      <c r="E154" s="28">
        <f t="shared" si="16"/>
        <v>9.6153846153846079</v>
      </c>
      <c r="F154" s="28"/>
      <c r="G154" s="28"/>
      <c r="H154" s="28"/>
      <c r="I154" s="28"/>
    </row>
    <row r="155" spans="2:9" x14ac:dyDescent="0.25">
      <c r="B155" s="28"/>
      <c r="C155" s="28"/>
      <c r="D155" s="28"/>
      <c r="E155" s="28"/>
      <c r="F155" s="28"/>
      <c r="G155" s="28"/>
      <c r="H155" s="28"/>
      <c r="I155" s="28"/>
    </row>
    <row r="156" spans="2:9" x14ac:dyDescent="0.25">
      <c r="B156" s="28"/>
      <c r="C156" s="28"/>
      <c r="D156" s="28"/>
      <c r="E156" s="28"/>
      <c r="F156" s="28"/>
      <c r="G156" s="28"/>
      <c r="H156" s="28"/>
      <c r="I156" s="28"/>
    </row>
    <row r="157" spans="2:9" x14ac:dyDescent="0.25">
      <c r="B157" s="28"/>
      <c r="C157" s="28"/>
      <c r="D157" s="28"/>
      <c r="E157" s="28"/>
      <c r="F157" s="28" t="s">
        <v>36</v>
      </c>
      <c r="G157" s="28"/>
      <c r="H157" s="28"/>
      <c r="I157" s="28"/>
    </row>
    <row r="158" spans="2:9" x14ac:dyDescent="0.25">
      <c r="B158" s="28"/>
      <c r="C158" s="28"/>
      <c r="D158" s="28"/>
      <c r="E158" s="28"/>
      <c r="F158" s="28"/>
      <c r="G158" s="28">
        <f>(50-15.385)/2.2573</f>
        <v>15.334691888539407</v>
      </c>
      <c r="H158" s="28"/>
      <c r="I158" s="28"/>
    </row>
    <row r="159" spans="2:9" x14ac:dyDescent="0.25">
      <c r="B159" s="28"/>
      <c r="C159" s="28"/>
      <c r="D159" s="28"/>
      <c r="E159" s="28"/>
      <c r="F159" s="28"/>
      <c r="G159" s="28">
        <f>(50-15.385)/2.2573</f>
        <v>15.334691888539407</v>
      </c>
      <c r="H159" s="28"/>
      <c r="I159" s="28"/>
    </row>
    <row r="160" spans="2:9" x14ac:dyDescent="0.25">
      <c r="B160" s="28"/>
      <c r="C160" s="28"/>
      <c r="D160" s="28"/>
      <c r="E160" s="28"/>
      <c r="F160" s="28"/>
      <c r="G160" s="28">
        <f>(50-11.508)/2.4736</f>
        <v>15.561125485122901</v>
      </c>
      <c r="H160" s="28"/>
      <c r="I160" s="28"/>
    </row>
    <row r="161" spans="2:9" x14ac:dyDescent="0.25">
      <c r="B161" s="28"/>
      <c r="C161" s="28"/>
      <c r="D161" s="28"/>
      <c r="E161" s="28"/>
      <c r="F161" s="28"/>
      <c r="G161" s="29">
        <f>AVERAGE(G158:G160)</f>
        <v>15.410169754067239</v>
      </c>
      <c r="H161" s="37">
        <f>STDEV(G158:G160)</f>
        <v>0.13073149794105529</v>
      </c>
      <c r="I161" s="28"/>
    </row>
    <row r="162" spans="2:9" x14ac:dyDescent="0.25">
      <c r="B162" s="28"/>
      <c r="C162" s="28"/>
      <c r="D162" s="28"/>
      <c r="E162" s="28"/>
      <c r="F162" s="28"/>
      <c r="G162" s="28"/>
      <c r="H162" s="28"/>
      <c r="I162" s="28"/>
    </row>
    <row r="163" spans="2:9" x14ac:dyDescent="0.25">
      <c r="B163" s="28"/>
      <c r="C163" s="28"/>
      <c r="D163" s="28"/>
      <c r="E163" s="28"/>
      <c r="F163" s="28"/>
      <c r="G163" s="28"/>
      <c r="H163" s="28"/>
      <c r="I163" s="28"/>
    </row>
    <row r="164" spans="2:9" x14ac:dyDescent="0.25">
      <c r="B164" s="28"/>
      <c r="C164" s="28"/>
      <c r="D164" s="28"/>
      <c r="E164" s="28"/>
      <c r="F164" s="28"/>
      <c r="G164" s="28"/>
      <c r="H164" s="28"/>
      <c r="I164" s="28"/>
    </row>
    <row r="165" spans="2:9" x14ac:dyDescent="0.25">
      <c r="B165" s="28"/>
      <c r="C165" s="28"/>
      <c r="D165" s="28"/>
      <c r="E165" s="28"/>
      <c r="F165" s="28"/>
      <c r="G165" s="28"/>
      <c r="H165" s="28"/>
      <c r="I165" s="28"/>
    </row>
    <row r="166" spans="2:9" x14ac:dyDescent="0.25">
      <c r="B166" s="28"/>
      <c r="C166" s="28"/>
      <c r="D166" s="28"/>
      <c r="E166" s="28"/>
      <c r="F166" s="28"/>
      <c r="G166" s="28"/>
      <c r="H166" s="28"/>
      <c r="I166" s="28"/>
    </row>
    <row r="167" spans="2:9" x14ac:dyDescent="0.25">
      <c r="B167" s="28"/>
      <c r="C167" s="28"/>
      <c r="D167" s="28"/>
      <c r="E167" s="28"/>
      <c r="F167" s="28"/>
      <c r="G167" s="28"/>
      <c r="H167" s="28"/>
      <c r="I167" s="28"/>
    </row>
    <row r="168" spans="2:9" x14ac:dyDescent="0.25">
      <c r="B168" s="28"/>
      <c r="C168" s="28"/>
      <c r="D168" s="28"/>
      <c r="E168" s="28"/>
      <c r="F168" s="28"/>
      <c r="G168" s="28"/>
      <c r="H168" s="28"/>
      <c r="I168" s="28"/>
    </row>
    <row r="169" spans="2:9" x14ac:dyDescent="0.25">
      <c r="B169" s="28"/>
      <c r="C169" s="28"/>
      <c r="D169" s="28"/>
      <c r="E169" s="28"/>
      <c r="F169" s="28"/>
      <c r="G169" s="28"/>
      <c r="H169" s="28"/>
      <c r="I169" s="28"/>
    </row>
    <row r="170" spans="2:9" x14ac:dyDescent="0.25">
      <c r="B170" s="28"/>
      <c r="C170" s="28"/>
      <c r="D170" s="28"/>
      <c r="E170" s="28"/>
      <c r="F170" s="28"/>
      <c r="G170" s="28"/>
      <c r="H170" s="28"/>
      <c r="I170" s="28"/>
    </row>
    <row r="171" spans="2:9" x14ac:dyDescent="0.25">
      <c r="B171" s="28"/>
      <c r="C171" s="28"/>
      <c r="D171" s="28"/>
      <c r="E171" s="28"/>
      <c r="F171" s="28"/>
      <c r="G171" s="28"/>
      <c r="H171" s="28"/>
      <c r="I171" s="28"/>
    </row>
    <row r="172" spans="2:9" x14ac:dyDescent="0.25">
      <c r="B172" s="28"/>
      <c r="C172" s="28"/>
      <c r="D172" s="28"/>
      <c r="E172" s="28"/>
      <c r="F172" s="28"/>
      <c r="G172" s="28"/>
      <c r="H172" s="28"/>
      <c r="I172" s="28"/>
    </row>
    <row r="173" spans="2:9" x14ac:dyDescent="0.25">
      <c r="B173" s="28"/>
      <c r="C173" s="28"/>
      <c r="D173" s="28"/>
      <c r="E173" s="28"/>
      <c r="F173" s="28"/>
      <c r="G173" s="28"/>
      <c r="H173" s="28"/>
      <c r="I173" s="28"/>
    </row>
    <row r="174" spans="2:9" x14ac:dyDescent="0.25">
      <c r="B174" s="28"/>
      <c r="C174" s="28"/>
      <c r="D174" s="28"/>
      <c r="E174" s="28"/>
      <c r="F174" s="28"/>
      <c r="G174" s="28"/>
      <c r="H174" s="28"/>
      <c r="I174" s="28"/>
    </row>
    <row r="175" spans="2:9" x14ac:dyDescent="0.25">
      <c r="B175" s="28"/>
      <c r="C175" s="28"/>
      <c r="D175" s="28"/>
      <c r="E175" s="28"/>
      <c r="F175" s="28"/>
      <c r="G175" s="28"/>
      <c r="H175" s="28"/>
      <c r="I175" s="28"/>
    </row>
    <row r="176" spans="2:9" x14ac:dyDescent="0.25">
      <c r="B176" s="28"/>
      <c r="C176" s="28"/>
      <c r="D176" s="28"/>
      <c r="E176" s="28"/>
      <c r="F176" s="28"/>
      <c r="G176" s="28"/>
      <c r="H176" s="28"/>
      <c r="I176" s="28"/>
    </row>
    <row r="177" spans="2:9" x14ac:dyDescent="0.25">
      <c r="B177" s="28"/>
      <c r="C177" s="28"/>
      <c r="D177" s="28"/>
      <c r="E177" s="28"/>
      <c r="F177" s="28"/>
      <c r="G177" s="28"/>
      <c r="H177" s="28"/>
      <c r="I177" s="28"/>
    </row>
  </sheetData>
  <mergeCells count="1">
    <mergeCell ref="C146:E14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7D3002E1D809469CDEE097C99D9CBB" ma:contentTypeVersion="14" ma:contentTypeDescription="Crear nuevo documento." ma:contentTypeScope="" ma:versionID="f16c4fcbdb7bb6ca1d0a83a37210dad9">
  <xsd:schema xmlns:xsd="http://www.w3.org/2001/XMLSchema" xmlns:xs="http://www.w3.org/2001/XMLSchema" xmlns:p="http://schemas.microsoft.com/office/2006/metadata/properties" xmlns:ns3="c59349ad-2911-4787-989c-8dd943016e9e" xmlns:ns4="043ebcd3-9da5-4189-bb31-d16450608871" targetNamespace="http://schemas.microsoft.com/office/2006/metadata/properties" ma:root="true" ma:fieldsID="c63db43682ef29bf08a99fc415eba8c1" ns3:_="" ns4:_="">
    <xsd:import namespace="c59349ad-2911-4787-989c-8dd943016e9e"/>
    <xsd:import namespace="043ebcd3-9da5-4189-bb31-d164506088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349ad-2911-4787-989c-8dd943016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3ebcd3-9da5-4189-bb31-d164506088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F0D29B-35FD-479A-BE33-A053E4D93A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13608-16E5-40FA-92A0-A91AB8EE5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349ad-2911-4787-989c-8dd943016e9e"/>
    <ds:schemaRef ds:uri="043ebcd3-9da5-4189-bb31-d164506088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34A99-1015-4AE8-A998-000D24F40F8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043ebcd3-9da5-4189-bb31-d16450608871"/>
    <ds:schemaRef ds:uri="c59349ad-2911-4787-989c-8dd943016e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Cycle 1 (0 min) - 9 (40 min)</vt:lpstr>
      <vt:lpstr>Vid roja</vt:lpstr>
      <vt:lpstr>Ac ascórbico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dcterms:created xsi:type="dcterms:W3CDTF">2021-06-18T17:17:29Z</dcterms:created>
  <dcterms:modified xsi:type="dcterms:W3CDTF">2021-06-25T15:24:35Z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0x010100047D3002E1D809469CDEE097C99D9CBB</vt:lpwstr>
  </property>
</Properties>
</file>